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20" windowHeight="11640"/>
  </bookViews>
  <sheets>
    <sheet name="Carbine" sheetId="1" r:id="rId1"/>
  </sheets>
  <calcPr calcId="145621"/>
</workbook>
</file>

<file path=xl/calcChain.xml><?xml version="1.0" encoding="utf-8"?>
<calcChain xmlns="http://schemas.openxmlformats.org/spreadsheetml/2006/main">
  <c r="DM22" i="1"/>
  <c r="DL22"/>
  <c r="DK22"/>
  <c r="DB22"/>
  <c r="DA22"/>
  <c r="CZ22"/>
  <c r="CQ22"/>
  <c r="CP22"/>
  <c r="CO22"/>
  <c r="CE22"/>
  <c r="CD22"/>
  <c r="CC22"/>
  <c r="BQ22"/>
  <c r="BP22"/>
  <c r="BO22"/>
  <c r="BC22"/>
  <c r="BB22"/>
  <c r="BA22"/>
  <c r="AO22"/>
  <c r="AN22"/>
  <c r="AM22"/>
  <c r="Z22"/>
  <c r="Y22"/>
  <c r="X22"/>
  <c r="J22"/>
  <c r="H22"/>
  <c r="DN22"/>
  <c r="AA22"/>
  <c r="BR22"/>
  <c r="CF22"/>
  <c r="I22"/>
  <c r="G22"/>
  <c r="AP22"/>
  <c r="BD22"/>
  <c r="DC22"/>
  <c r="CR22"/>
  <c r="DM17"/>
  <c r="DL17"/>
  <c r="DK17"/>
  <c r="DB17"/>
  <c r="DA17"/>
  <c r="CZ17"/>
  <c r="CQ17"/>
  <c r="CP17"/>
  <c r="CO17"/>
  <c r="CE17"/>
  <c r="CD17"/>
  <c r="CC17"/>
  <c r="BQ17"/>
  <c r="BP17"/>
  <c r="BO17"/>
  <c r="BC17"/>
  <c r="BB17"/>
  <c r="BA17"/>
  <c r="AO17"/>
  <c r="AN17"/>
  <c r="AM17"/>
  <c r="Z17"/>
  <c r="Y17"/>
  <c r="X17"/>
  <c r="J17"/>
  <c r="AA17"/>
  <c r="DC17"/>
  <c r="CF17"/>
  <c r="I17"/>
  <c r="BR17"/>
  <c r="DN17"/>
  <c r="AP17"/>
  <c r="CR17"/>
  <c r="BD17"/>
  <c r="H17"/>
  <c r="DM19"/>
  <c r="DL19"/>
  <c r="DK19"/>
  <c r="DB19"/>
  <c r="DA19"/>
  <c r="CZ19"/>
  <c r="CQ19"/>
  <c r="CP19"/>
  <c r="CO19"/>
  <c r="CE19"/>
  <c r="CD19"/>
  <c r="CC19"/>
  <c r="BQ19"/>
  <c r="BP19"/>
  <c r="BO19"/>
  <c r="BC19"/>
  <c r="BB19"/>
  <c r="BA19"/>
  <c r="AO19"/>
  <c r="AN19"/>
  <c r="AM19"/>
  <c r="Z19"/>
  <c r="Y19"/>
  <c r="X19"/>
  <c r="J19"/>
  <c r="DM16"/>
  <c r="DL16"/>
  <c r="DK16"/>
  <c r="DB16"/>
  <c r="DA16"/>
  <c r="CZ16"/>
  <c r="CQ16"/>
  <c r="CP16"/>
  <c r="CO16"/>
  <c r="CE16"/>
  <c r="CD16"/>
  <c r="CC16"/>
  <c r="BQ16"/>
  <c r="BP16"/>
  <c r="BO16"/>
  <c r="BC16"/>
  <c r="BB16"/>
  <c r="BA16"/>
  <c r="AO16"/>
  <c r="AN16"/>
  <c r="AM16"/>
  <c r="Z16"/>
  <c r="Y16"/>
  <c r="X16"/>
  <c r="J16"/>
  <c r="G17"/>
  <c r="CR16"/>
  <c r="AA16"/>
  <c r="CF16"/>
  <c r="DN16"/>
  <c r="AP16"/>
  <c r="BD16"/>
  <c r="DC16"/>
  <c r="CF19"/>
  <c r="DN19"/>
  <c r="DC19"/>
  <c r="AP19"/>
  <c r="BD19"/>
  <c r="CR19"/>
  <c r="I19"/>
  <c r="BR19"/>
  <c r="H19"/>
  <c r="AA19"/>
  <c r="I16"/>
  <c r="BR16"/>
  <c r="H16"/>
  <c r="DM26"/>
  <c r="DL26"/>
  <c r="DK26"/>
  <c r="DB26"/>
  <c r="DA26"/>
  <c r="CZ26"/>
  <c r="CQ26"/>
  <c r="CP26"/>
  <c r="CO26"/>
  <c r="CE26"/>
  <c r="CD26"/>
  <c r="CC26"/>
  <c r="BQ26"/>
  <c r="BP26"/>
  <c r="BO26"/>
  <c r="BC26"/>
  <c r="BB26"/>
  <c r="BA26"/>
  <c r="AO26"/>
  <c r="AN26"/>
  <c r="AM26"/>
  <c r="Z26"/>
  <c r="Y26"/>
  <c r="X26"/>
  <c r="J26"/>
  <c r="G19"/>
  <c r="G16"/>
  <c r="DN26"/>
  <c r="BD26"/>
  <c r="DC26"/>
  <c r="CF26"/>
  <c r="CR26"/>
  <c r="BR26"/>
  <c r="AP26"/>
  <c r="AA26"/>
  <c r="H26"/>
  <c r="I26"/>
  <c r="DM6"/>
  <c r="DL6"/>
  <c r="DK6"/>
  <c r="DB6"/>
  <c r="DA6"/>
  <c r="CZ6"/>
  <c r="CQ6"/>
  <c r="CP6"/>
  <c r="CO6"/>
  <c r="CE6"/>
  <c r="CD6"/>
  <c r="CC6"/>
  <c r="BQ6"/>
  <c r="BP6"/>
  <c r="BO6"/>
  <c r="BC6"/>
  <c r="BB6"/>
  <c r="BA6"/>
  <c r="AO6"/>
  <c r="AN6"/>
  <c r="AM6"/>
  <c r="Z6"/>
  <c r="Y6"/>
  <c r="X6"/>
  <c r="J6"/>
  <c r="DM5"/>
  <c r="DL5"/>
  <c r="DK5"/>
  <c r="DB5"/>
  <c r="DA5"/>
  <c r="CZ5"/>
  <c r="CQ5"/>
  <c r="CP5"/>
  <c r="CO5"/>
  <c r="CE5"/>
  <c r="CD5"/>
  <c r="CC5"/>
  <c r="BQ5"/>
  <c r="BP5"/>
  <c r="BO5"/>
  <c r="BC5"/>
  <c r="BB5"/>
  <c r="BA5"/>
  <c r="AO5"/>
  <c r="AN5"/>
  <c r="AM5"/>
  <c r="Z5"/>
  <c r="Y5"/>
  <c r="X5"/>
  <c r="J5"/>
  <c r="DM14"/>
  <c r="DL14"/>
  <c r="DK14"/>
  <c r="DB14"/>
  <c r="DA14"/>
  <c r="CZ14"/>
  <c r="CQ14"/>
  <c r="CP14"/>
  <c r="CO14"/>
  <c r="CE14"/>
  <c r="CD14"/>
  <c r="CC14"/>
  <c r="BQ14"/>
  <c r="BP14"/>
  <c r="BO14"/>
  <c r="BC14"/>
  <c r="BB14"/>
  <c r="BA14"/>
  <c r="AO14"/>
  <c r="AN14"/>
  <c r="AM14"/>
  <c r="Z14"/>
  <c r="Y14"/>
  <c r="X14"/>
  <c r="J14"/>
  <c r="DM11"/>
  <c r="DL11"/>
  <c r="DK11"/>
  <c r="DB11"/>
  <c r="DA11"/>
  <c r="CZ11"/>
  <c r="CQ11"/>
  <c r="CP11"/>
  <c r="CO11"/>
  <c r="CE11"/>
  <c r="CD11"/>
  <c r="CC11"/>
  <c r="BQ11"/>
  <c r="BP11"/>
  <c r="BO11"/>
  <c r="BC11"/>
  <c r="BB11"/>
  <c r="BA11"/>
  <c r="AO11"/>
  <c r="AN11"/>
  <c r="AM11"/>
  <c r="Z11"/>
  <c r="Y11"/>
  <c r="X11"/>
  <c r="J11"/>
  <c r="BO12"/>
  <c r="DL12"/>
  <c r="DL15"/>
  <c r="DL13"/>
  <c r="DL18"/>
  <c r="DL9"/>
  <c r="DL10"/>
  <c r="DL23"/>
  <c r="DA12"/>
  <c r="DA15"/>
  <c r="DA13"/>
  <c r="DA18"/>
  <c r="DA9"/>
  <c r="DA10"/>
  <c r="DA23"/>
  <c r="CP12"/>
  <c r="CP15"/>
  <c r="CP13"/>
  <c r="CP18"/>
  <c r="CP9"/>
  <c r="CP10"/>
  <c r="CP23"/>
  <c r="CD12"/>
  <c r="CD15"/>
  <c r="CD13"/>
  <c r="CD18"/>
  <c r="CD9"/>
  <c r="CD10"/>
  <c r="CD23"/>
  <c r="BP12"/>
  <c r="BP15"/>
  <c r="BP13"/>
  <c r="BP18"/>
  <c r="BP9"/>
  <c r="BP10"/>
  <c r="BP23"/>
  <c r="BB12"/>
  <c r="BB15"/>
  <c r="BB13"/>
  <c r="BB18"/>
  <c r="BB9"/>
  <c r="BB10"/>
  <c r="BB23"/>
  <c r="AN12"/>
  <c r="AN15"/>
  <c r="AN13"/>
  <c r="AN18"/>
  <c r="AN9"/>
  <c r="AN10"/>
  <c r="AN23"/>
  <c r="Y12"/>
  <c r="Y15"/>
  <c r="Y13"/>
  <c r="Y18"/>
  <c r="Y9"/>
  <c r="Y10"/>
  <c r="Y23"/>
  <c r="DM23"/>
  <c r="DK23"/>
  <c r="DB23"/>
  <c r="CZ23"/>
  <c r="CQ23"/>
  <c r="CO23"/>
  <c r="CE23"/>
  <c r="CC23"/>
  <c r="BQ23"/>
  <c r="BO23"/>
  <c r="BC23"/>
  <c r="BA23"/>
  <c r="AO23"/>
  <c r="AM23"/>
  <c r="Z23"/>
  <c r="X23"/>
  <c r="J23"/>
  <c r="DM12"/>
  <c r="DK12"/>
  <c r="DB12"/>
  <c r="CZ12"/>
  <c r="CQ12"/>
  <c r="CO12"/>
  <c r="CE12"/>
  <c r="CC12"/>
  <c r="BQ12"/>
  <c r="BC12"/>
  <c r="BA12"/>
  <c r="AO12"/>
  <c r="AM12"/>
  <c r="Z12"/>
  <c r="X12"/>
  <c r="J12"/>
  <c r="DM18"/>
  <c r="DK18"/>
  <c r="DB18"/>
  <c r="CZ18"/>
  <c r="CQ18"/>
  <c r="CO18"/>
  <c r="CE18"/>
  <c r="CC18"/>
  <c r="BQ18"/>
  <c r="BO18"/>
  <c r="BC18"/>
  <c r="BA18"/>
  <c r="AO18"/>
  <c r="AM18"/>
  <c r="Z18"/>
  <c r="X18"/>
  <c r="J18"/>
  <c r="CO13"/>
  <c r="DM13"/>
  <c r="DK13"/>
  <c r="DB13"/>
  <c r="CZ13"/>
  <c r="CQ13"/>
  <c r="CE13"/>
  <c r="CC13"/>
  <c r="BQ13"/>
  <c r="BO13"/>
  <c r="BC13"/>
  <c r="BA13"/>
  <c r="AO13"/>
  <c r="AM13"/>
  <c r="Z13"/>
  <c r="X13"/>
  <c r="J13"/>
  <c r="CE10"/>
  <c r="CE15"/>
  <c r="CE9"/>
  <c r="BQ10"/>
  <c r="BQ15"/>
  <c r="BQ9"/>
  <c r="BC10"/>
  <c r="BC15"/>
  <c r="BC9"/>
  <c r="AO10"/>
  <c r="AO15"/>
  <c r="AO9"/>
  <c r="Z10"/>
  <c r="Z15"/>
  <c r="Z9"/>
  <c r="DM10"/>
  <c r="DK10"/>
  <c r="DB10"/>
  <c r="CZ10"/>
  <c r="CQ10"/>
  <c r="CO10"/>
  <c r="CC10"/>
  <c r="BO10"/>
  <c r="BA10"/>
  <c r="AM10"/>
  <c r="X10"/>
  <c r="J10"/>
  <c r="DM15"/>
  <c r="DK15"/>
  <c r="DB15"/>
  <c r="CZ15"/>
  <c r="CQ15"/>
  <c r="CO15"/>
  <c r="CC15"/>
  <c r="BO15"/>
  <c r="BA15"/>
  <c r="AM15"/>
  <c r="X15"/>
  <c r="J15"/>
  <c r="X9"/>
  <c r="AM9"/>
  <c r="BA9"/>
  <c r="BO9"/>
  <c r="CC9"/>
  <c r="CO9"/>
  <c r="CZ9"/>
  <c r="DK9"/>
  <c r="CQ9"/>
  <c r="DB9"/>
  <c r="DM9"/>
  <c r="J9"/>
  <c r="G26"/>
  <c r="BD10"/>
  <c r="I23"/>
  <c r="BD23"/>
  <c r="CF23"/>
  <c r="DC23"/>
  <c r="CR13"/>
  <c r="CR11"/>
  <c r="CR12"/>
  <c r="AA5"/>
  <c r="DN14"/>
  <c r="DN5"/>
  <c r="BD12"/>
  <c r="DN9"/>
  <c r="BR9"/>
  <c r="I5"/>
  <c r="DC12"/>
  <c r="DC9"/>
  <c r="CR9"/>
  <c r="AP9"/>
  <c r="DN13"/>
  <c r="CF12"/>
  <c r="AP11"/>
  <c r="AP14"/>
  <c r="CR14"/>
  <c r="AA13"/>
  <c r="AP12"/>
  <c r="I12"/>
  <c r="DN12"/>
  <c r="AP23"/>
  <c r="BR23"/>
  <c r="CR23"/>
  <c r="DN23"/>
  <c r="BR11"/>
  <c r="DN11"/>
  <c r="BR14"/>
  <c r="BD6"/>
  <c r="AP5"/>
  <c r="AP18"/>
  <c r="H12"/>
  <c r="AA18"/>
  <c r="BD18"/>
  <c r="CF18"/>
  <c r="CF15"/>
  <c r="CR18"/>
  <c r="CR15"/>
  <c r="BR12"/>
  <c r="AA11"/>
  <c r="CF11"/>
  <c r="AA14"/>
  <c r="CF14"/>
  <c r="AP6"/>
  <c r="CR6"/>
  <c r="DN15"/>
  <c r="CR10"/>
  <c r="DN10"/>
  <c r="I15"/>
  <c r="CF10"/>
  <c r="DC13"/>
  <c r="AA6"/>
  <c r="DC15"/>
  <c r="DC10"/>
  <c r="CF9"/>
  <c r="CF13"/>
  <c r="BD5"/>
  <c r="BR5"/>
  <c r="DC5"/>
  <c r="BR13"/>
  <c r="BD13"/>
  <c r="AP13"/>
  <c r="BR18"/>
  <c r="I18"/>
  <c r="I10"/>
  <c r="BR10"/>
  <c r="H10"/>
  <c r="AP10"/>
  <c r="BR15"/>
  <c r="BD15"/>
  <c r="H9"/>
  <c r="AA23"/>
  <c r="H23"/>
  <c r="CR5"/>
  <c r="H5"/>
  <c r="AA10"/>
  <c r="AA12"/>
  <c r="H6"/>
  <c r="H11"/>
  <c r="H18"/>
  <c r="DC18"/>
  <c r="BD11"/>
  <c r="I14"/>
  <c r="BD14"/>
  <c r="DC14"/>
  <c r="BR6"/>
  <c r="DN6"/>
  <c r="H13"/>
  <c r="H14"/>
  <c r="I9"/>
  <c r="AA9"/>
  <c r="I13"/>
  <c r="I11"/>
  <c r="DC11"/>
  <c r="AA15"/>
  <c r="H15"/>
  <c r="CF5"/>
  <c r="I6"/>
  <c r="DC6"/>
  <c r="BD9"/>
  <c r="AP15"/>
  <c r="CF6"/>
  <c r="DN18"/>
  <c r="CG22"/>
  <c r="AQ22"/>
  <c r="AB22"/>
  <c r="BS22"/>
  <c r="BE22"/>
  <c r="CG17"/>
  <c r="BE17"/>
  <c r="AQ17"/>
  <c r="BS17"/>
  <c r="AB17"/>
  <c r="BE16"/>
  <c r="BE19"/>
  <c r="AB19"/>
  <c r="AB16"/>
  <c r="AQ16"/>
  <c r="AQ19"/>
  <c r="CG19"/>
  <c r="CG16"/>
  <c r="BS16"/>
  <c r="BS19"/>
  <c r="AQ26"/>
  <c r="BE26"/>
  <c r="CG26"/>
  <c r="AB26"/>
  <c r="BS26"/>
  <c r="G12"/>
  <c r="G23"/>
  <c r="G15"/>
  <c r="G14"/>
  <c r="CG10"/>
  <c r="G18"/>
  <c r="G5"/>
  <c r="CG5"/>
  <c r="BE9"/>
  <c r="G11"/>
  <c r="BE5"/>
  <c r="G6"/>
  <c r="CG15"/>
  <c r="CG6"/>
  <c r="G9"/>
  <c r="BE13"/>
  <c r="AQ15"/>
  <c r="G10"/>
  <c r="BS9"/>
  <c r="BS11"/>
  <c r="BS6"/>
  <c r="BS5"/>
  <c r="BS18"/>
  <c r="BS15"/>
  <c r="BS14"/>
  <c r="CG9"/>
  <c r="CG13"/>
  <c r="CG14"/>
  <c r="BE18"/>
  <c r="BE14"/>
  <c r="AQ23"/>
  <c r="AB9"/>
  <c r="AQ6"/>
  <c r="AB10"/>
  <c r="AB11"/>
  <c r="AB23"/>
  <c r="AB13"/>
  <c r="AQ11"/>
  <c r="BS12"/>
  <c r="BS10"/>
  <c r="BS13"/>
  <c r="CG18"/>
  <c r="CG12"/>
  <c r="CG11"/>
  <c r="BE23"/>
  <c r="BE10"/>
  <c r="BE11"/>
  <c r="AB15"/>
  <c r="AQ9"/>
  <c r="G13"/>
  <c r="AQ13"/>
  <c r="AB6"/>
  <c r="AQ5"/>
  <c r="AQ10"/>
  <c r="AQ14"/>
  <c r="AB18"/>
  <c r="BS23"/>
  <c r="CG23"/>
  <c r="BE12"/>
  <c r="BE15"/>
  <c r="BE6"/>
  <c r="AQ12"/>
  <c r="AB12"/>
  <c r="AB5"/>
  <c r="AB14"/>
  <c r="AQ18"/>
  <c r="F22"/>
  <c r="F17"/>
  <c r="F16"/>
  <c r="F19"/>
  <c r="F26"/>
  <c r="F10"/>
  <c r="F23"/>
  <c r="F15"/>
  <c r="F18"/>
  <c r="F5"/>
  <c r="F13"/>
  <c r="F11"/>
  <c r="F9"/>
  <c r="F12"/>
  <c r="F14"/>
  <c r="F6"/>
</calcChain>
</file>

<file path=xl/sharedStrings.xml><?xml version="1.0" encoding="utf-8"?>
<sst xmlns="http://schemas.openxmlformats.org/spreadsheetml/2006/main" count="182" uniqueCount="68">
  <si>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</si>
  <si>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</si>
  <si>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</si>
  <si>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</si>
  <si>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</si>
  <si>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</si>
  <si>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</si>
  <si>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</si>
  <si>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</si>
  <si>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</si>
  <si>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</si>
  <si>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</si>
  <si>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</si>
  <si>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</si>
  <si>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</si>
  <si>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</si>
  <si>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</si>
  <si>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</si>
  <si>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</si>
  <si>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</si>
  <si>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</si>
  <si>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</si>
  <si>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</si>
  <si>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</si>
  <si>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</si>
  <si>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</si>
  <si>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</si>
  <si>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</si>
  <si>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</si>
  <si>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</si>
  <si>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Pen Sec</t>
  </si>
  <si>
    <t>Total Stage Score</t>
  </si>
  <si>
    <t>Class</t>
  </si>
  <si>
    <t>Ranking</t>
  </si>
  <si>
    <t>Overall</t>
  </si>
  <si>
    <t>Stage Points</t>
  </si>
  <si>
    <t>Stage Points Total</t>
  </si>
  <si>
    <t>TNE</t>
  </si>
  <si>
    <t>Gary R.</t>
  </si>
  <si>
    <t>Juan M.</t>
  </si>
  <si>
    <t>John H.</t>
  </si>
  <si>
    <t>Fred P.</t>
  </si>
  <si>
    <t>Kirk S.</t>
  </si>
  <si>
    <t>Steve H.</t>
  </si>
  <si>
    <t>CDP Division</t>
  </si>
  <si>
    <t>ESP Division</t>
  </si>
  <si>
    <t>SSR Division</t>
  </si>
  <si>
    <t>S&amp;W</t>
  </si>
  <si>
    <t>SSP Division</t>
  </si>
  <si>
    <t>1911</t>
  </si>
  <si>
    <t>SSP</t>
  </si>
  <si>
    <t>G34</t>
  </si>
  <si>
    <t>Grady S.</t>
  </si>
  <si>
    <t>XDM</t>
  </si>
  <si>
    <t>ESP</t>
  </si>
  <si>
    <t>CDP</t>
  </si>
  <si>
    <t>Ken T.</t>
  </si>
  <si>
    <t>Mike B.</t>
  </si>
  <si>
    <t>?</t>
  </si>
  <si>
    <t>Jeff L.</t>
  </si>
  <si>
    <t>Jim K.</t>
  </si>
  <si>
    <t>Michael C.</t>
  </si>
  <si>
    <t>Jim B.</t>
  </si>
  <si>
    <t>Brian K.</t>
  </si>
  <si>
    <t>Lloyd C.</t>
  </si>
  <si>
    <t>Cory C.</t>
  </si>
  <si>
    <t>Ber</t>
  </si>
  <si>
    <t>SSR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</si>
</sst>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3" borderId="0" applyNumberFormat="0" applyBorder="0" applyAlignment="0" applyProtection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>
      <alignment horizontal="left" vertical="center"/>
      <protection locked="0"/>
    </xf>
    <xf numFmtId="2" fontId="2" fillId="2" borderId="20" xfId="0" applyNumberFormat="1" applyFont="1" applyFill="1" applyBorder="1" applyAlignment="1" applyProtection="1">
      <alignment horizontal="right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0" fillId="2" borderId="0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13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49" fontId="2" fillId="0" borderId="15" xfId="0" applyNumberFormat="1" applyFont="1" applyFill="1" applyBorder="1" applyAlignment="1" applyProtection="1">
      <alignment horizontal="center" wrapText="1"/>
      <protection locked="0"/>
    </xf>
    <xf numFmtId="49" fontId="2" fillId="0" borderId="2" xfId="0" applyNumberFormat="1" applyFont="1" applyFill="1" applyBorder="1" applyAlignment="1" applyProtection="1">
      <alignment horizontal="center" wrapText="1"/>
      <protection locked="0"/>
    </xf>
    <xf numFmtId="49" fontId="2" fillId="0" borderId="4" xfId="0" applyNumberFormat="1" applyFont="1" applyFill="1" applyBorder="1" applyAlignment="1" applyProtection="1">
      <alignment horizontal="center" wrapText="1"/>
      <protection locked="0"/>
    </xf>
    <xf numFmtId="49" fontId="4" fillId="3" borderId="7" xfId="1" applyNumberFormat="1" applyBorder="1" applyAlignment="1" applyProtection="1">
      <alignment horizontal="center" wrapText="1"/>
      <protection locked="0"/>
    </xf>
    <xf numFmtId="49" fontId="4" fillId="3" borderId="0" xfId="1" applyNumberFormat="1" applyBorder="1" applyAlignment="1" applyProtection="1">
      <alignment horizontal="center" wrapText="1"/>
      <protection locked="0"/>
    </xf>
    <xf numFmtId="2" fontId="4" fillId="3" borderId="0" xfId="1" applyNumberFormat="1" applyBorder="1" applyAlignment="1" applyProtection="1">
      <alignment horizontal="right" vertical="center"/>
      <protection locked="0"/>
    </xf>
    <xf numFmtId="2" fontId="4" fillId="3" borderId="0" xfId="1" applyNumberFormat="1" applyBorder="1" applyAlignment="1" applyProtection="1">
      <alignment horizontal="center" vertical="center"/>
      <protection locked="0"/>
    </xf>
    <xf numFmtId="49" fontId="4" fillId="3" borderId="17" xfId="1" applyNumberFormat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N28"/>
  <sheetViews>
    <sheetView tabSelected="1" workbookViewId="0">
      <selection activeCell="A4" sqref="A4"/>
    </sheetView>
  </sheetViews>
  <sheetFormatPr defaultColWidth="8" defaultRowHeight="12.75"/>
  <cols>
    <col min="1" max="2" width="8.7109375" style="5" customWidth="1"/>
    <col min="3" max="3" width="11.14062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>
      <c r="A1" s="25" t="s">
        <v>34</v>
      </c>
      <c r="B1" s="25" t="s">
        <v>32</v>
      </c>
      <c r="C1" s="25" t="s">
        <v>0</v>
      </c>
      <c r="D1" s="25"/>
      <c r="E1" s="25"/>
      <c r="F1" s="49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>
      <c r="A2" s="15" t="s">
        <v>33</v>
      </c>
      <c r="B2" s="16" t="s">
        <v>33</v>
      </c>
      <c r="C2" s="16" t="s">
        <v>10</v>
      </c>
      <c r="D2" s="16" t="s">
        <v>11</v>
      </c>
      <c r="E2" s="16" t="s">
        <v>12</v>
      </c>
      <c r="F2" s="45" t="s">
        <v>36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37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5" t="s">
        <v>35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37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5" t="s">
        <v>35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37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5" t="s">
        <v>35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37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5" t="s">
        <v>35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37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5" t="s">
        <v>35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>
      <c r="A3" s="37"/>
      <c r="B3" s="38"/>
      <c r="C3" s="38"/>
      <c r="D3" s="38"/>
      <c r="E3" s="38"/>
      <c r="F3" s="46"/>
      <c r="G3" s="39"/>
      <c r="H3" s="40"/>
      <c r="I3" s="41"/>
      <c r="J3" s="42"/>
      <c r="K3" s="37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41"/>
      <c r="X3" s="43"/>
      <c r="Y3" s="38"/>
      <c r="Z3" s="38"/>
      <c r="AA3" s="44"/>
      <c r="AB3" s="46"/>
      <c r="AC3" s="37"/>
      <c r="AD3" s="38"/>
      <c r="AE3" s="38"/>
      <c r="AF3" s="38"/>
      <c r="AG3" s="38"/>
      <c r="AH3" s="38"/>
      <c r="AI3" s="38"/>
      <c r="AJ3" s="38"/>
      <c r="AK3" s="38"/>
      <c r="AL3" s="38"/>
      <c r="AM3" s="43"/>
      <c r="AN3" s="38"/>
      <c r="AO3" s="38"/>
      <c r="AP3" s="44"/>
      <c r="AQ3" s="46"/>
      <c r="AR3" s="37"/>
      <c r="AS3" s="38"/>
      <c r="AT3" s="38"/>
      <c r="AU3" s="38"/>
      <c r="AV3" s="38"/>
      <c r="AW3" s="38"/>
      <c r="AX3" s="38"/>
      <c r="AY3" s="38"/>
      <c r="AZ3" s="38"/>
      <c r="BA3" s="43"/>
      <c r="BB3" s="38"/>
      <c r="BC3" s="38"/>
      <c r="BD3" s="44"/>
      <c r="BE3" s="46"/>
      <c r="BF3" s="37"/>
      <c r="BG3" s="38"/>
      <c r="BH3" s="38"/>
      <c r="BI3" s="38"/>
      <c r="BJ3" s="38"/>
      <c r="BK3" s="38"/>
      <c r="BL3" s="38"/>
      <c r="BM3" s="38"/>
      <c r="BN3" s="38"/>
      <c r="BO3" s="43"/>
      <c r="BP3" s="38"/>
      <c r="BQ3" s="38"/>
      <c r="BR3" s="44"/>
      <c r="BS3" s="46"/>
      <c r="BT3" s="37"/>
      <c r="BU3" s="38"/>
      <c r="BV3" s="38"/>
      <c r="BW3" s="38"/>
      <c r="BX3" s="38"/>
      <c r="BY3" s="38"/>
      <c r="BZ3" s="38"/>
      <c r="CA3" s="38"/>
      <c r="CB3" s="38"/>
      <c r="CC3" s="43"/>
      <c r="CD3" s="38"/>
      <c r="CE3" s="38"/>
      <c r="CF3" s="44"/>
      <c r="CG3" s="46"/>
      <c r="CH3" s="37"/>
      <c r="CI3" s="38"/>
      <c r="CJ3" s="38"/>
      <c r="CK3" s="38"/>
      <c r="CL3" s="38"/>
      <c r="CM3" s="38"/>
      <c r="CN3" s="38"/>
      <c r="CO3" s="43"/>
      <c r="CP3" s="38"/>
      <c r="CQ3" s="38"/>
      <c r="CR3" s="44"/>
      <c r="CS3" s="37"/>
      <c r="CT3" s="38"/>
      <c r="CU3" s="38"/>
      <c r="CV3" s="38"/>
      <c r="CW3" s="38"/>
      <c r="CX3" s="38"/>
      <c r="CY3" s="38"/>
      <c r="CZ3" s="43"/>
      <c r="DA3" s="38"/>
      <c r="DB3" s="38"/>
      <c r="DC3" s="44"/>
      <c r="DD3" s="37"/>
      <c r="DE3" s="38"/>
      <c r="DF3" s="38"/>
      <c r="DG3" s="38"/>
      <c r="DH3" s="38"/>
      <c r="DI3" s="38"/>
      <c r="DJ3" s="38"/>
      <c r="DK3" s="43"/>
      <c r="DL3" s="38"/>
      <c r="DM3" s="38"/>
      <c r="DN3" s="44"/>
    </row>
    <row r="4" spans="1:118" ht="26.25">
      <c r="A4" s="37"/>
      <c r="B4" s="38"/>
      <c r="C4" s="38" t="s">
        <v>44</v>
      </c>
      <c r="D4" s="38"/>
      <c r="E4" s="38"/>
      <c r="F4" s="46"/>
      <c r="G4" s="39"/>
      <c r="H4" s="40"/>
      <c r="I4" s="41"/>
      <c r="J4" s="42"/>
      <c r="K4" s="37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41"/>
      <c r="X4" s="43"/>
      <c r="Y4" s="38"/>
      <c r="Z4" s="38"/>
      <c r="AA4" s="44"/>
      <c r="AB4" s="46"/>
      <c r="AC4" s="37"/>
      <c r="AD4" s="38"/>
      <c r="AE4" s="38"/>
      <c r="AF4" s="38"/>
      <c r="AG4" s="38"/>
      <c r="AH4" s="38"/>
      <c r="AI4" s="38"/>
      <c r="AJ4" s="38"/>
      <c r="AK4" s="38"/>
      <c r="AL4" s="38"/>
      <c r="AM4" s="43"/>
      <c r="AN4" s="38"/>
      <c r="AO4" s="38"/>
      <c r="AP4" s="44"/>
      <c r="AQ4" s="46"/>
      <c r="AR4" s="37"/>
      <c r="AS4" s="38"/>
      <c r="AT4" s="38"/>
      <c r="AU4" s="38"/>
      <c r="AV4" s="38"/>
      <c r="AW4" s="38"/>
      <c r="AX4" s="38"/>
      <c r="AY4" s="38"/>
      <c r="AZ4" s="38"/>
      <c r="BA4" s="43"/>
      <c r="BB4" s="38"/>
      <c r="BC4" s="38"/>
      <c r="BD4" s="44"/>
      <c r="BE4" s="46"/>
      <c r="BF4" s="37"/>
      <c r="BG4" s="38"/>
      <c r="BH4" s="38"/>
      <c r="BI4" s="38"/>
      <c r="BJ4" s="38"/>
      <c r="BK4" s="38"/>
      <c r="BL4" s="38"/>
      <c r="BM4" s="38"/>
      <c r="BN4" s="38"/>
      <c r="BO4" s="43"/>
      <c r="BP4" s="38"/>
      <c r="BQ4" s="38"/>
      <c r="BR4" s="44"/>
      <c r="BS4" s="46"/>
      <c r="BT4" s="37"/>
      <c r="BU4" s="38"/>
      <c r="BV4" s="38"/>
      <c r="BW4" s="38"/>
      <c r="BX4" s="38"/>
      <c r="BY4" s="38"/>
      <c r="BZ4" s="38"/>
      <c r="CA4" s="38"/>
      <c r="CB4" s="38"/>
      <c r="CC4" s="43"/>
      <c r="CD4" s="38"/>
      <c r="CE4" s="38"/>
      <c r="CF4" s="44"/>
      <c r="CG4" s="46"/>
      <c r="CH4" s="37"/>
      <c r="CI4" s="38"/>
      <c r="CJ4" s="38"/>
      <c r="CK4" s="38"/>
      <c r="CL4" s="38"/>
      <c r="CM4" s="38"/>
      <c r="CN4" s="38"/>
      <c r="CO4" s="43"/>
      <c r="CP4" s="38"/>
      <c r="CQ4" s="38"/>
      <c r="CR4" s="44"/>
      <c r="CS4" s="37"/>
      <c r="CT4" s="38"/>
      <c r="CU4" s="38"/>
      <c r="CV4" s="38"/>
      <c r="CW4" s="38"/>
      <c r="CX4" s="38"/>
      <c r="CY4" s="38"/>
      <c r="CZ4" s="43"/>
      <c r="DA4" s="38"/>
      <c r="DB4" s="38"/>
      <c r="DC4" s="44"/>
      <c r="DD4" s="37"/>
      <c r="DE4" s="38"/>
      <c r="DF4" s="38"/>
      <c r="DG4" s="38"/>
      <c r="DH4" s="38"/>
      <c r="DI4" s="38"/>
      <c r="DJ4" s="38"/>
      <c r="DK4" s="43"/>
      <c r="DL4" s="38"/>
      <c r="DM4" s="38"/>
      <c r="DN4" s="44"/>
    </row>
    <row r="5" spans="1:118" ht="15">
      <c r="A5" s="14">
        <v>6</v>
      </c>
      <c r="B5" s="14">
        <v>1</v>
      </c>
      <c r="C5" s="8" t="s">
        <v>62</v>
      </c>
      <c r="D5" s="9" t="s">
        <v>49</v>
      </c>
      <c r="E5" s="32" t="s">
        <v>55</v>
      </c>
      <c r="F5" s="48">
        <f xml:space="preserve"> AB5+AQ5+BE5+BS5</f>
        <v>251.43393020838948</v>
      </c>
      <c r="G5" s="31">
        <f>H5+I5+J5</f>
        <v>251.03</v>
      </c>
      <c r="H5" s="22">
        <f>X5+AM5+BA5+BO5+CC5+CO5+CZ5+DK5</f>
        <v>186.03</v>
      </c>
      <c r="I5" s="7">
        <f>Z5+AO5+BC5+BQ5+CE5+CQ5+DB5+DM5</f>
        <v>10</v>
      </c>
      <c r="J5" s="24">
        <f>R5+AG5+AU5+BI5+BW5+CJ5+CU5+DF5</f>
        <v>55</v>
      </c>
      <c r="K5" s="12">
        <v>36.99</v>
      </c>
      <c r="L5" s="2"/>
      <c r="M5" s="2"/>
      <c r="N5" s="2"/>
      <c r="O5" s="2"/>
      <c r="P5" s="2"/>
      <c r="Q5" s="2"/>
      <c r="R5" s="3">
        <v>30</v>
      </c>
      <c r="S5" s="3"/>
      <c r="T5" s="3"/>
      <c r="U5" s="3"/>
      <c r="V5" s="3">
        <v>1</v>
      </c>
      <c r="W5" s="13"/>
      <c r="X5" s="6">
        <f>K5+L5+M5+N5+O5+P5+Q5</f>
        <v>36.99</v>
      </c>
      <c r="Y5" s="10">
        <f>R5</f>
        <v>30</v>
      </c>
      <c r="Z5" s="3">
        <f>(S5*5)+(T5*10)+(U5*15)+(V5*10)+(W5*20)</f>
        <v>10</v>
      </c>
      <c r="AA5" s="11">
        <f>X5+Y5+Z5</f>
        <v>76.990000000000009</v>
      </c>
      <c r="AB5" s="47">
        <f>(MIN(AA$5:AA$27)/AA5)*100</f>
        <v>26.821665151318346</v>
      </c>
      <c r="AC5" s="12">
        <v>30.2</v>
      </c>
      <c r="AD5" s="2"/>
      <c r="AE5" s="2"/>
      <c r="AF5" s="2"/>
      <c r="AG5" s="3">
        <v>5</v>
      </c>
      <c r="AH5" s="3"/>
      <c r="AI5" s="3"/>
      <c r="AJ5" s="3"/>
      <c r="AK5" s="3"/>
      <c r="AL5" s="3"/>
      <c r="AM5" s="6">
        <f>AC5+AD5+AE5+AF5</f>
        <v>30.2</v>
      </c>
      <c r="AN5" s="10">
        <f>AG5</f>
        <v>5</v>
      </c>
      <c r="AO5" s="3">
        <f>(AH5*5)+(AI5*10)+(AJ5*15)+(AK5*10)+(AL5*20)</f>
        <v>0</v>
      </c>
      <c r="AP5" s="11">
        <f>AM5+AN5+AO5</f>
        <v>35.200000000000003</v>
      </c>
      <c r="AQ5" s="47">
        <f>(MIN(AP$5:AP$27)/AP5)*100</f>
        <v>75.73863636363636</v>
      </c>
      <c r="AR5" s="12">
        <v>27.61</v>
      </c>
      <c r="AS5" s="2"/>
      <c r="AT5" s="2"/>
      <c r="AU5" s="3">
        <v>1</v>
      </c>
      <c r="AV5" s="3"/>
      <c r="AW5" s="3"/>
      <c r="AX5" s="3"/>
      <c r="AY5" s="3"/>
      <c r="AZ5" s="3"/>
      <c r="BA5" s="6">
        <f>AR5+AS5+AT5</f>
        <v>27.61</v>
      </c>
      <c r="BB5" s="10">
        <f>AU5</f>
        <v>1</v>
      </c>
      <c r="BC5" s="3">
        <f>(AV5*5)+(AW5*10)+(AX5*15)+(AY5*10)+(AZ5*20)</f>
        <v>0</v>
      </c>
      <c r="BD5" s="35">
        <f>BA5+BB5+BC5</f>
        <v>28.61</v>
      </c>
      <c r="BE5" s="47">
        <f>(MIN(BD$5:BD$27)/BD5)*100</f>
        <v>93.743446347430975</v>
      </c>
      <c r="BF5" s="12">
        <v>91.23</v>
      </c>
      <c r="BG5" s="2"/>
      <c r="BH5" s="2"/>
      <c r="BI5" s="3">
        <v>19</v>
      </c>
      <c r="BJ5" s="3"/>
      <c r="BK5" s="3"/>
      <c r="BL5" s="3"/>
      <c r="BM5" s="3"/>
      <c r="BN5" s="3"/>
      <c r="BO5" s="6">
        <f>BF5+BG5+BH5</f>
        <v>91.23</v>
      </c>
      <c r="BP5" s="10">
        <f>BI5</f>
        <v>19</v>
      </c>
      <c r="BQ5" s="3">
        <f>(BJ5*5)+(BK5*10)+(BL5*15)+(BM5*10)+(BN5*20)</f>
        <v>0</v>
      </c>
      <c r="BR5" s="11">
        <f>BO5+BP5+BQ5</f>
        <v>110.23</v>
      </c>
      <c r="BS5" s="47">
        <f>(MIN(BR$5:BR$27)/BR5)*100</f>
        <v>55.130182346003807</v>
      </c>
      <c r="BT5" s="12">
        <v>0</v>
      </c>
      <c r="BU5" s="2"/>
      <c r="BV5" s="2"/>
      <c r="BW5" s="3">
        <v>0</v>
      </c>
      <c r="BX5" s="3"/>
      <c r="BY5" s="3"/>
      <c r="BZ5" s="3"/>
      <c r="CA5" s="3"/>
      <c r="CB5" s="3"/>
      <c r="CC5" s="6">
        <f>BT5+BU5+BV5</f>
        <v>0</v>
      </c>
      <c r="CD5" s="10">
        <f>BW5</f>
        <v>0</v>
      </c>
      <c r="CE5" s="3">
        <f>(BX5*5)+(BY5*10)+(BZ5*15)+(CA5*10)+(CB5*20)</f>
        <v>0</v>
      </c>
      <c r="CF5" s="11">
        <f>CC5+CD5+CE5</f>
        <v>0</v>
      </c>
      <c r="CG5" s="47" t="e">
        <f>(MIN(CF$5:CF$27)/CF5)*100</f>
        <v>#DIV/0!</v>
      </c>
      <c r="CH5" s="12"/>
      <c r="CI5" s="2"/>
      <c r="CJ5" s="3"/>
      <c r="CK5" s="3"/>
      <c r="CL5" s="3"/>
      <c r="CM5" s="3"/>
      <c r="CN5" s="3"/>
      <c r="CO5" s="6">
        <f>CH5+CI5</f>
        <v>0</v>
      </c>
      <c r="CP5" s="10">
        <f>CI5</f>
        <v>0</v>
      </c>
      <c r="CQ5" s="3">
        <f>(CK5*3)+(CL5*5)+(CM5*5)+(CN5*20)</f>
        <v>0</v>
      </c>
      <c r="CR5" s="11">
        <f>CO5+CP5+CQ5</f>
        <v>0</v>
      </c>
      <c r="CS5" s="12"/>
      <c r="CT5" s="2"/>
      <c r="CU5" s="3"/>
      <c r="CV5" s="3"/>
      <c r="CW5" s="3"/>
      <c r="CX5" s="3"/>
      <c r="CY5" s="3"/>
      <c r="CZ5" s="6">
        <f>CS5+CT5</f>
        <v>0</v>
      </c>
      <c r="DA5" s="10">
        <f>CT5</f>
        <v>0</v>
      </c>
      <c r="DB5" s="3">
        <f>(CV5*3)+(CW5*5)+(CX5*5)+(CY5*20)</f>
        <v>0</v>
      </c>
      <c r="DC5" s="11">
        <f>CZ5+DA5+DB5</f>
        <v>0</v>
      </c>
      <c r="DD5" s="12"/>
      <c r="DE5" s="2"/>
      <c r="DF5" s="3"/>
      <c r="DG5" s="3"/>
      <c r="DH5" s="3"/>
      <c r="DI5" s="3"/>
      <c r="DJ5" s="3"/>
      <c r="DK5" s="6">
        <f>DD5+DE5</f>
        <v>0</v>
      </c>
      <c r="DL5" s="10">
        <f>DE5</f>
        <v>0</v>
      </c>
      <c r="DM5" s="3">
        <f>(DG5*3)+(DH5*5)+(DI5*5)+(DJ5*20)</f>
        <v>0</v>
      </c>
      <c r="DN5" s="11">
        <f>DK5+DL5+DM5</f>
        <v>0</v>
      </c>
    </row>
    <row r="6" spans="1:118" ht="15">
      <c r="A6" s="14">
        <v>11</v>
      </c>
      <c r="B6" s="14">
        <v>2</v>
      </c>
      <c r="C6" s="8" t="s">
        <v>63</v>
      </c>
      <c r="D6" s="33" t="s">
        <v>49</v>
      </c>
      <c r="E6" s="32" t="s">
        <v>55</v>
      </c>
      <c r="F6" s="48">
        <f xml:space="preserve"> AB6+AQ6+BE6+BS6</f>
        <v>229.1264099753771</v>
      </c>
      <c r="G6" s="31">
        <f>H6+I6+J6</f>
        <v>298.75</v>
      </c>
      <c r="H6" s="22">
        <f>X6+AM6+BA6+BO6+CC6+CO6+CZ6+DK6</f>
        <v>144.75</v>
      </c>
      <c r="I6" s="7">
        <f>Z6+AO6+BC6+BQ6+CE6+CQ6+DB6+DM6</f>
        <v>35</v>
      </c>
      <c r="J6" s="24">
        <f>R6+AG6+AU6+BI6+BW6+CJ6+CU6+DF6</f>
        <v>119</v>
      </c>
      <c r="K6" s="12">
        <v>31.88</v>
      </c>
      <c r="L6" s="2"/>
      <c r="M6" s="2"/>
      <c r="N6" s="2"/>
      <c r="O6" s="2"/>
      <c r="P6" s="2"/>
      <c r="Q6" s="2"/>
      <c r="R6" s="3">
        <v>32</v>
      </c>
      <c r="S6" s="3"/>
      <c r="T6" s="3"/>
      <c r="U6" s="3"/>
      <c r="V6" s="3"/>
      <c r="W6" s="13"/>
      <c r="X6" s="6">
        <f>K6+L6+M6+N6+O6+P6+Q6</f>
        <v>31.88</v>
      </c>
      <c r="Y6" s="10">
        <f>R6</f>
        <v>32</v>
      </c>
      <c r="Z6" s="3">
        <f>(S6*5)+(T6*10)+(U6*15)+(V6*10)+(W6*20)</f>
        <v>0</v>
      </c>
      <c r="AA6" s="35">
        <f>X6+Y6+Z6</f>
        <v>63.879999999999995</v>
      </c>
      <c r="AB6" s="47">
        <f>(MIN(AA$5:AA$27)/AA6)*100</f>
        <v>32.326236693800873</v>
      </c>
      <c r="AC6" s="12">
        <v>26.74</v>
      </c>
      <c r="AD6" s="2"/>
      <c r="AE6" s="2"/>
      <c r="AF6" s="2"/>
      <c r="AG6" s="3">
        <v>13</v>
      </c>
      <c r="AH6" s="3">
        <v>1</v>
      </c>
      <c r="AI6" s="3"/>
      <c r="AJ6" s="3"/>
      <c r="AK6" s="3"/>
      <c r="AL6" s="3"/>
      <c r="AM6" s="6">
        <f>AC6+AD6+AE6+AF6</f>
        <v>26.74</v>
      </c>
      <c r="AN6" s="10">
        <f>AG6</f>
        <v>13</v>
      </c>
      <c r="AO6" s="3">
        <f>(AH6*5)+(AI6*10)+(AJ6*15)+(AK6*10)+(AL6*20)</f>
        <v>5</v>
      </c>
      <c r="AP6" s="11">
        <f>AM6+AN6+AO6</f>
        <v>44.739999999999995</v>
      </c>
      <c r="AQ6" s="47">
        <f>(MIN(AP$5:AP$27)/AP6)*100</f>
        <v>59.588734912829686</v>
      </c>
      <c r="AR6" s="12">
        <v>22.82</v>
      </c>
      <c r="AS6" s="2"/>
      <c r="AT6" s="2"/>
      <c r="AU6" s="3">
        <v>4</v>
      </c>
      <c r="AV6" s="3"/>
      <c r="AW6" s="3"/>
      <c r="AX6" s="3"/>
      <c r="AY6" s="3"/>
      <c r="AZ6" s="3"/>
      <c r="BA6" s="6">
        <f>AR6+AS6+AT6</f>
        <v>22.82</v>
      </c>
      <c r="BB6" s="10">
        <f>AU6</f>
        <v>4</v>
      </c>
      <c r="BC6" s="3">
        <f>(AV6*5)+(AW6*10)+(AX6*15)+(AY6*10)+(AZ6*20)</f>
        <v>0</v>
      </c>
      <c r="BD6" s="11">
        <f>BA6+BB6+BC6</f>
        <v>26.82</v>
      </c>
      <c r="BE6" s="47">
        <f>(MIN(BD$5:BD$27)/BD6)*100</f>
        <v>100</v>
      </c>
      <c r="BF6" s="12">
        <v>63.31</v>
      </c>
      <c r="BG6" s="2"/>
      <c r="BH6" s="2"/>
      <c r="BI6" s="3">
        <v>70</v>
      </c>
      <c r="BJ6" s="3"/>
      <c r="BK6" s="3">
        <v>1</v>
      </c>
      <c r="BL6" s="3"/>
      <c r="BM6" s="3">
        <v>2</v>
      </c>
      <c r="BN6" s="3"/>
      <c r="BO6" s="6">
        <f>BF6+BG6+BH6</f>
        <v>63.31</v>
      </c>
      <c r="BP6" s="10">
        <f>BI6</f>
        <v>70</v>
      </c>
      <c r="BQ6" s="3">
        <f>(BJ6*5)+(BK6*10)+(BL6*15)+(BM6*10)+(BN6*20)</f>
        <v>30</v>
      </c>
      <c r="BR6" s="35">
        <f>BO6+BP6+BQ6</f>
        <v>163.31</v>
      </c>
      <c r="BS6" s="47">
        <f>(MIN(BR$5:BR$27)/BR6)*100</f>
        <v>37.211438368746556</v>
      </c>
      <c r="BT6" s="12">
        <v>0</v>
      </c>
      <c r="BU6" s="2"/>
      <c r="BV6" s="2"/>
      <c r="BW6" s="3">
        <v>0</v>
      </c>
      <c r="BX6" s="3"/>
      <c r="BY6" s="3"/>
      <c r="BZ6" s="3"/>
      <c r="CA6" s="3"/>
      <c r="CB6" s="3"/>
      <c r="CC6" s="6">
        <f>BT6+BU6+BV6</f>
        <v>0</v>
      </c>
      <c r="CD6" s="10">
        <f>BW6</f>
        <v>0</v>
      </c>
      <c r="CE6" s="3">
        <f>(BX6*5)+(BY6*10)+(BZ6*15)+(CA6*10)+(CB6*20)</f>
        <v>0</v>
      </c>
      <c r="CF6" s="11">
        <f>CC6+CD6+CE6</f>
        <v>0</v>
      </c>
      <c r="CG6" s="47" t="e">
        <f>(MIN(CF$5:CF$27)/CF6)*100</f>
        <v>#DIV/0!</v>
      </c>
      <c r="CH6" s="12"/>
      <c r="CI6" s="2"/>
      <c r="CJ6" s="3"/>
      <c r="CK6" s="3"/>
      <c r="CL6" s="3"/>
      <c r="CM6" s="3"/>
      <c r="CN6" s="3"/>
      <c r="CO6" s="6">
        <f>CH6+CI6</f>
        <v>0</v>
      </c>
      <c r="CP6" s="10">
        <f>CI6</f>
        <v>0</v>
      </c>
      <c r="CQ6" s="3">
        <f>(CK6*3)+(CL6*5)+(CM6*5)+(CN6*20)</f>
        <v>0</v>
      </c>
      <c r="CR6" s="11">
        <f>CO6+CP6+CQ6</f>
        <v>0</v>
      </c>
      <c r="CS6" s="12"/>
      <c r="CT6" s="2"/>
      <c r="CU6" s="3"/>
      <c r="CV6" s="3"/>
      <c r="CW6" s="3"/>
      <c r="CX6" s="3"/>
      <c r="CY6" s="3"/>
      <c r="CZ6" s="6">
        <f>CS6+CT6</f>
        <v>0</v>
      </c>
      <c r="DA6" s="10">
        <f>CT6</f>
        <v>0</v>
      </c>
      <c r="DB6" s="3">
        <f>(CV6*3)+(CW6*5)+(CX6*5)+(CY6*20)</f>
        <v>0</v>
      </c>
      <c r="DC6" s="11">
        <f>CZ6+DA6+DB6</f>
        <v>0</v>
      </c>
      <c r="DD6" s="12"/>
      <c r="DE6" s="2"/>
      <c r="DF6" s="3"/>
      <c r="DG6" s="3"/>
      <c r="DH6" s="3"/>
      <c r="DI6" s="3"/>
      <c r="DJ6" s="3"/>
      <c r="DK6" s="6">
        <f>DD6+DE6</f>
        <v>0</v>
      </c>
      <c r="DL6" s="10">
        <f>DE6</f>
        <v>0</v>
      </c>
      <c r="DM6" s="3">
        <f>(DG6*3)+(DH6*5)+(DI6*5)+(DJ6*20)</f>
        <v>0</v>
      </c>
      <c r="DN6" s="11">
        <f>DK6+DL6+DM6</f>
        <v>0</v>
      </c>
    </row>
    <row r="7" spans="1:118" ht="15">
      <c r="A7" s="14"/>
      <c r="B7" s="14"/>
      <c r="C7" s="8"/>
      <c r="D7" s="9"/>
      <c r="E7" s="32"/>
      <c r="F7" s="48"/>
      <c r="G7" s="31"/>
      <c r="H7" s="22"/>
      <c r="I7" s="7"/>
      <c r="J7" s="24"/>
      <c r="K7" s="12"/>
      <c r="L7" s="2"/>
      <c r="M7" s="2"/>
      <c r="N7" s="2"/>
      <c r="O7" s="2"/>
      <c r="P7" s="2"/>
      <c r="Q7" s="2"/>
      <c r="R7" s="3"/>
      <c r="S7" s="3"/>
      <c r="T7" s="3"/>
      <c r="U7" s="3"/>
      <c r="V7" s="3"/>
      <c r="W7" s="13"/>
      <c r="X7" s="6"/>
      <c r="Y7" s="10"/>
      <c r="Z7" s="3"/>
      <c r="AA7" s="11"/>
      <c r="AB7" s="47"/>
      <c r="AC7" s="12"/>
      <c r="AD7" s="2"/>
      <c r="AE7" s="2"/>
      <c r="AF7" s="2"/>
      <c r="AG7" s="3"/>
      <c r="AH7" s="3"/>
      <c r="AI7" s="3"/>
      <c r="AJ7" s="3"/>
      <c r="AK7" s="3"/>
      <c r="AL7" s="3"/>
      <c r="AM7" s="6"/>
      <c r="AN7" s="10"/>
      <c r="AO7" s="3"/>
      <c r="AP7" s="11"/>
      <c r="AQ7" s="47"/>
      <c r="AR7" s="12"/>
      <c r="AS7" s="2"/>
      <c r="AT7" s="2"/>
      <c r="AU7" s="3"/>
      <c r="AV7" s="3"/>
      <c r="AW7" s="3"/>
      <c r="AX7" s="3"/>
      <c r="AY7" s="3"/>
      <c r="AZ7" s="3"/>
      <c r="BA7" s="6"/>
      <c r="BB7" s="10"/>
      <c r="BC7" s="3"/>
      <c r="BD7" s="35"/>
      <c r="BE7" s="47"/>
      <c r="BF7" s="12"/>
      <c r="BG7" s="2"/>
      <c r="BH7" s="2"/>
      <c r="BI7" s="3"/>
      <c r="BJ7" s="3"/>
      <c r="BK7" s="3"/>
      <c r="BL7" s="3"/>
      <c r="BM7" s="3"/>
      <c r="BN7" s="3"/>
      <c r="BO7" s="6"/>
      <c r="BP7" s="10"/>
      <c r="BQ7" s="3"/>
      <c r="BR7" s="11"/>
      <c r="BS7" s="47"/>
      <c r="BT7" s="12"/>
      <c r="BU7" s="2"/>
      <c r="BV7" s="2"/>
      <c r="BW7" s="3"/>
      <c r="BX7" s="3"/>
      <c r="BY7" s="3"/>
      <c r="BZ7" s="3"/>
      <c r="CA7" s="3"/>
      <c r="CB7" s="3"/>
      <c r="CC7" s="6"/>
      <c r="CD7" s="10"/>
      <c r="CE7" s="3"/>
      <c r="CF7" s="11"/>
      <c r="CG7" s="47"/>
      <c r="CH7" s="12"/>
      <c r="CI7" s="2"/>
      <c r="CJ7" s="3"/>
      <c r="CK7" s="3"/>
      <c r="CL7" s="3"/>
      <c r="CM7" s="3"/>
      <c r="CN7" s="3"/>
      <c r="CO7" s="6"/>
      <c r="CP7" s="10"/>
      <c r="CQ7" s="3"/>
      <c r="CR7" s="11"/>
      <c r="CS7" s="12"/>
      <c r="CT7" s="2"/>
      <c r="CU7" s="3"/>
      <c r="CV7" s="3"/>
      <c r="CW7" s="3"/>
      <c r="CX7" s="3"/>
      <c r="CY7" s="3"/>
      <c r="CZ7" s="6"/>
      <c r="DA7" s="10"/>
      <c r="DB7" s="3"/>
      <c r="DC7" s="11"/>
      <c r="DD7" s="12"/>
      <c r="DE7" s="2"/>
      <c r="DF7" s="3"/>
      <c r="DG7" s="3"/>
      <c r="DH7" s="3"/>
      <c r="DI7" s="3"/>
      <c r="DJ7" s="3"/>
      <c r="DK7" s="6"/>
      <c r="DL7" s="10"/>
      <c r="DM7" s="3"/>
      <c r="DN7" s="11"/>
    </row>
    <row r="8" spans="1:118" ht="25.5">
      <c r="A8" s="14"/>
      <c r="B8" s="14"/>
      <c r="C8" s="38" t="s">
        <v>45</v>
      </c>
      <c r="D8" s="9"/>
      <c r="E8" s="32"/>
      <c r="F8" s="48"/>
      <c r="G8" s="31"/>
      <c r="H8" s="22"/>
      <c r="I8" s="7"/>
      <c r="J8" s="24"/>
      <c r="K8" s="12"/>
      <c r="L8" s="2"/>
      <c r="M8" s="2"/>
      <c r="N8" s="2"/>
      <c r="O8" s="2"/>
      <c r="P8" s="2"/>
      <c r="Q8" s="2"/>
      <c r="R8" s="3"/>
      <c r="S8" s="3"/>
      <c r="T8" s="3"/>
      <c r="U8" s="3"/>
      <c r="V8" s="3"/>
      <c r="W8" s="13"/>
      <c r="X8" s="6"/>
      <c r="Y8" s="10"/>
      <c r="Z8" s="3"/>
      <c r="AA8" s="11"/>
      <c r="AB8" s="47"/>
      <c r="AC8" s="12"/>
      <c r="AD8" s="2"/>
      <c r="AE8" s="2"/>
      <c r="AF8" s="2"/>
      <c r="AG8" s="3"/>
      <c r="AH8" s="3"/>
      <c r="AI8" s="3"/>
      <c r="AJ8" s="3"/>
      <c r="AK8" s="3"/>
      <c r="AL8" s="3"/>
      <c r="AM8" s="6"/>
      <c r="AN8" s="10"/>
      <c r="AO8" s="3"/>
      <c r="AP8" s="11"/>
      <c r="AQ8" s="47"/>
      <c r="AR8" s="12"/>
      <c r="AS8" s="2"/>
      <c r="AT8" s="2"/>
      <c r="AU8" s="3"/>
      <c r="AV8" s="3"/>
      <c r="AW8" s="3"/>
      <c r="AX8" s="3"/>
      <c r="AY8" s="3"/>
      <c r="AZ8" s="3"/>
      <c r="BA8" s="6"/>
      <c r="BB8" s="10"/>
      <c r="BC8" s="3"/>
      <c r="BD8" s="35"/>
      <c r="BE8" s="47"/>
      <c r="BF8" s="12"/>
      <c r="BG8" s="2"/>
      <c r="BH8" s="2"/>
      <c r="BI8" s="3"/>
      <c r="BJ8" s="3"/>
      <c r="BK8" s="3"/>
      <c r="BL8" s="3"/>
      <c r="BM8" s="3"/>
      <c r="BN8" s="3"/>
      <c r="BO8" s="6"/>
      <c r="BP8" s="10"/>
      <c r="BQ8" s="3"/>
      <c r="BR8" s="11"/>
      <c r="BS8" s="47"/>
      <c r="BT8" s="12"/>
      <c r="BU8" s="2"/>
      <c r="BV8" s="2"/>
      <c r="BW8" s="3"/>
      <c r="BX8" s="3"/>
      <c r="BY8" s="3"/>
      <c r="BZ8" s="3"/>
      <c r="CA8" s="3"/>
      <c r="CB8" s="3"/>
      <c r="CC8" s="6"/>
      <c r="CD8" s="10"/>
      <c r="CE8" s="3"/>
      <c r="CF8" s="11"/>
      <c r="CG8" s="47"/>
      <c r="CH8" s="12"/>
      <c r="CI8" s="2"/>
      <c r="CJ8" s="3"/>
      <c r="CK8" s="3"/>
      <c r="CL8" s="3"/>
      <c r="CM8" s="3"/>
      <c r="CN8" s="3"/>
      <c r="CO8" s="6"/>
      <c r="CP8" s="10"/>
      <c r="CQ8" s="3"/>
      <c r="CR8" s="11"/>
      <c r="CS8" s="12"/>
      <c r="CT8" s="2"/>
      <c r="CU8" s="3"/>
      <c r="CV8" s="3"/>
      <c r="CW8" s="3"/>
      <c r="CX8" s="3"/>
      <c r="CY8" s="3"/>
      <c r="CZ8" s="6"/>
      <c r="DA8" s="10"/>
      <c r="DB8" s="3"/>
      <c r="DC8" s="11"/>
      <c r="DD8" s="12"/>
      <c r="DE8" s="2"/>
      <c r="DF8" s="3"/>
      <c r="DG8" s="3"/>
      <c r="DH8" s="3"/>
      <c r="DI8" s="3"/>
      <c r="DJ8" s="3"/>
      <c r="DK8" s="6"/>
      <c r="DL8" s="10"/>
      <c r="DM8" s="3"/>
      <c r="DN8" s="11"/>
    </row>
    <row r="9" spans="1:118" ht="15">
      <c r="A9" s="14">
        <v>1</v>
      </c>
      <c r="B9" s="14">
        <v>1</v>
      </c>
      <c r="C9" s="8" t="s">
        <v>56</v>
      </c>
      <c r="D9" s="32" t="s">
        <v>49</v>
      </c>
      <c r="E9" s="33" t="s">
        <v>54</v>
      </c>
      <c r="F9" s="48">
        <f t="shared" ref="F9:F19" si="0" xml:space="preserve"> AB9+AQ9+BE9+BS9</f>
        <v>359.91957104557639</v>
      </c>
      <c r="G9" s="31">
        <f t="shared" ref="G9:G19" si="1">H9+I9+J9</f>
        <v>152.84</v>
      </c>
      <c r="H9" s="22">
        <f t="shared" ref="H9:H19" si="2">X9+AM9+BA9+BO9+CC9+CO9+CZ9+DK9</f>
        <v>128.84</v>
      </c>
      <c r="I9" s="7">
        <f t="shared" ref="I9:I19" si="3">Z9+AO9+BC9+BQ9+CE9+CQ9+DB9+DM9</f>
        <v>10</v>
      </c>
      <c r="J9" s="34">
        <f t="shared" ref="J9:J19" si="4">R9+AG9+AU9+BI9+BW9+CJ9+CU9+DF9</f>
        <v>14</v>
      </c>
      <c r="K9" s="12">
        <v>20.65</v>
      </c>
      <c r="L9" s="2"/>
      <c r="M9" s="2"/>
      <c r="N9" s="2"/>
      <c r="O9" s="2"/>
      <c r="P9" s="2"/>
      <c r="Q9" s="2"/>
      <c r="R9" s="3">
        <v>0</v>
      </c>
      <c r="S9" s="3"/>
      <c r="T9" s="3"/>
      <c r="U9" s="3"/>
      <c r="V9" s="3"/>
      <c r="W9" s="13"/>
      <c r="X9" s="6">
        <f t="shared" ref="X9:X19" si="5">K9+L9+M9+N9+O9+P9+Q9</f>
        <v>20.65</v>
      </c>
      <c r="Y9" s="10">
        <f t="shared" ref="Y9:Y19" si="6">R9</f>
        <v>0</v>
      </c>
      <c r="Z9" s="3">
        <f t="shared" ref="Z9:Z19" si="7">(S9*5)+(T9*10)+(U9*15)+(V9*10)+(W9*20)</f>
        <v>0</v>
      </c>
      <c r="AA9" s="35">
        <f t="shared" ref="AA9:AA19" si="8">X9+Y9+Z9</f>
        <v>20.65</v>
      </c>
      <c r="AB9" s="47">
        <f t="shared" ref="AB9:AB19" si="9">(MIN(AA$5:AA$27)/AA9)*100</f>
        <v>100</v>
      </c>
      <c r="AC9" s="12">
        <v>25.66</v>
      </c>
      <c r="AD9" s="2"/>
      <c r="AE9" s="2"/>
      <c r="AF9" s="2"/>
      <c r="AG9" s="3">
        <v>1</v>
      </c>
      <c r="AH9" s="3"/>
      <c r="AI9" s="3"/>
      <c r="AJ9" s="3"/>
      <c r="AK9" s="3"/>
      <c r="AL9" s="3"/>
      <c r="AM9" s="6">
        <f t="shared" ref="AM9:AM19" si="10">AC9+AD9+AE9+AF9</f>
        <v>25.66</v>
      </c>
      <c r="AN9" s="10">
        <f t="shared" ref="AN9:AN19" si="11">AG9</f>
        <v>1</v>
      </c>
      <c r="AO9" s="3">
        <f t="shared" ref="AO9:AO19" si="12">(AH9*5)+(AI9*10)+(AJ9*15)+(AK9*10)+(AL9*20)</f>
        <v>0</v>
      </c>
      <c r="AP9" s="11">
        <f t="shared" ref="AP9:AP19" si="13">AM9+AN9+AO9</f>
        <v>26.66</v>
      </c>
      <c r="AQ9" s="47">
        <f t="shared" ref="AQ9:AQ19" si="14">(MIN(AP$5:AP$27)/AP9)*100</f>
        <v>100</v>
      </c>
      <c r="AR9" s="12">
        <v>32.76</v>
      </c>
      <c r="AS9" s="2"/>
      <c r="AT9" s="2"/>
      <c r="AU9" s="3">
        <v>7</v>
      </c>
      <c r="AV9" s="3">
        <v>1</v>
      </c>
      <c r="AW9" s="3"/>
      <c r="AX9" s="3"/>
      <c r="AY9" s="3"/>
      <c r="AZ9" s="3"/>
      <c r="BA9" s="6">
        <f t="shared" ref="BA9:BA19" si="15">AR9+AS9+AT9</f>
        <v>32.76</v>
      </c>
      <c r="BB9" s="10">
        <f t="shared" ref="BB9:BB19" si="16">AU9</f>
        <v>7</v>
      </c>
      <c r="BC9" s="3">
        <f t="shared" ref="BC9:BC19" si="17">(AV9*5)+(AW9*10)+(AX9*15)+(AY9*10)+(AZ9*20)</f>
        <v>5</v>
      </c>
      <c r="BD9" s="11">
        <f t="shared" ref="BD9:BD19" si="18">BA9+BB9+BC9</f>
        <v>44.76</v>
      </c>
      <c r="BE9" s="47">
        <f t="shared" ref="BE9:BE19" si="19">(MIN(BD$5:BD$27)/BD9)*100</f>
        <v>59.919571045576411</v>
      </c>
      <c r="BF9" s="12">
        <v>49.77</v>
      </c>
      <c r="BG9" s="2"/>
      <c r="BH9" s="2"/>
      <c r="BI9" s="3">
        <v>6</v>
      </c>
      <c r="BJ9" s="3">
        <v>1</v>
      </c>
      <c r="BK9" s="3"/>
      <c r="BL9" s="3"/>
      <c r="BM9" s="3"/>
      <c r="BN9" s="3"/>
      <c r="BO9" s="6">
        <f t="shared" ref="BO9:BO19" si="20">BF9+BG9+BH9</f>
        <v>49.77</v>
      </c>
      <c r="BP9" s="10">
        <f t="shared" ref="BP9:BP19" si="21">BI9</f>
        <v>6</v>
      </c>
      <c r="BQ9" s="3">
        <f t="shared" ref="BQ9:BQ19" si="22">(BJ9*5)+(BK9*10)+(BL9*15)+(BM9*10)+(BN9*20)</f>
        <v>5</v>
      </c>
      <c r="BR9" s="35">
        <f t="shared" ref="BR9:BR19" si="23">BO9+BP9+BQ9</f>
        <v>60.77</v>
      </c>
      <c r="BS9" s="47">
        <f t="shared" ref="BS9:BS19" si="24">(MIN(BR$5:BR$27)/BR9)*100</f>
        <v>100</v>
      </c>
      <c r="BT9" s="12">
        <v>0</v>
      </c>
      <c r="BU9" s="2"/>
      <c r="BV9" s="2"/>
      <c r="BW9" s="3">
        <v>0</v>
      </c>
      <c r="BX9" s="3"/>
      <c r="BY9" s="3"/>
      <c r="BZ9" s="3"/>
      <c r="CA9" s="3"/>
      <c r="CB9" s="3"/>
      <c r="CC9" s="6">
        <f t="shared" ref="CC9:CC19" si="25">BT9+BU9+BV9</f>
        <v>0</v>
      </c>
      <c r="CD9" s="10">
        <f t="shared" ref="CD9:CD19" si="26">BW9</f>
        <v>0</v>
      </c>
      <c r="CE9" s="3">
        <f t="shared" ref="CE9:CE19" si="27">(BX9*5)+(BY9*10)+(BZ9*15)+(CA9*10)+(CB9*20)</f>
        <v>0</v>
      </c>
      <c r="CF9" s="11">
        <f t="shared" ref="CF9:CF19" si="28">CC9+CD9+CE9</f>
        <v>0</v>
      </c>
      <c r="CG9" s="47" t="e">
        <f t="shared" ref="CG9:CG19" si="29">(MIN(CF$5:CF$27)/CF9)*100</f>
        <v>#DIV/0!</v>
      </c>
      <c r="CH9" s="12"/>
      <c r="CI9" s="2"/>
      <c r="CJ9" s="3"/>
      <c r="CK9" s="3"/>
      <c r="CL9" s="3"/>
      <c r="CM9" s="3"/>
      <c r="CN9" s="3"/>
      <c r="CO9" s="6">
        <f t="shared" ref="CO9:CO19" si="30">CH9+CI9</f>
        <v>0</v>
      </c>
      <c r="CP9" s="10">
        <f t="shared" ref="CP9:CP19" si="31">CI9</f>
        <v>0</v>
      </c>
      <c r="CQ9" s="3">
        <f t="shared" ref="CQ9:CQ19" si="32">(CK9*3)+(CL9*5)+(CM9*5)+(CN9*20)</f>
        <v>0</v>
      </c>
      <c r="CR9" s="11">
        <f t="shared" ref="CR9:CR19" si="33">CO9+CP9+CQ9</f>
        <v>0</v>
      </c>
      <c r="CS9" s="12"/>
      <c r="CT9" s="2"/>
      <c r="CU9" s="3"/>
      <c r="CV9" s="3"/>
      <c r="CW9" s="3"/>
      <c r="CX9" s="3"/>
      <c r="CY9" s="3"/>
      <c r="CZ9" s="6">
        <f t="shared" ref="CZ9:CZ19" si="34">CS9+CT9</f>
        <v>0</v>
      </c>
      <c r="DA9" s="10">
        <f t="shared" ref="DA9:DA19" si="35">CT9</f>
        <v>0</v>
      </c>
      <c r="DB9" s="3">
        <f t="shared" ref="DB9:DB19" si="36">(CV9*3)+(CW9*5)+(CX9*5)+(CY9*20)</f>
        <v>0</v>
      </c>
      <c r="DC9" s="11">
        <f t="shared" ref="DC9:DC19" si="37">CZ9+DA9+DB9</f>
        <v>0</v>
      </c>
      <c r="DD9" s="12"/>
      <c r="DE9" s="2"/>
      <c r="DF9" s="3"/>
      <c r="DG9" s="3"/>
      <c r="DH9" s="3"/>
      <c r="DI9" s="3"/>
      <c r="DJ9" s="3"/>
      <c r="DK9" s="6">
        <f t="shared" ref="DK9:DK19" si="38">DD9+DE9</f>
        <v>0</v>
      </c>
      <c r="DL9" s="10">
        <f t="shared" ref="DL9:DL19" si="39">DE9</f>
        <v>0</v>
      </c>
      <c r="DM9" s="3">
        <f t="shared" ref="DM9:DM19" si="40">(DG9*3)+(DH9*5)+(DI9*5)+(DJ9*20)</f>
        <v>0</v>
      </c>
      <c r="DN9" s="11">
        <f t="shared" ref="DN9:DN19" si="41">DK9+DL9+DM9</f>
        <v>0</v>
      </c>
    </row>
    <row r="10" spans="1:118" ht="15">
      <c r="A10" s="14">
        <v>2</v>
      </c>
      <c r="B10" s="14">
        <v>2</v>
      </c>
      <c r="C10" s="8" t="s">
        <v>57</v>
      </c>
      <c r="D10" s="33" t="s">
        <v>47</v>
      </c>
      <c r="E10" s="32" t="s">
        <v>54</v>
      </c>
      <c r="F10" s="48">
        <f t="shared" si="0"/>
        <v>329.13347908048036</v>
      </c>
      <c r="G10" s="31">
        <f t="shared" si="1"/>
        <v>159.08000000000001</v>
      </c>
      <c r="H10" s="22">
        <f t="shared" si="2"/>
        <v>113.08000000000001</v>
      </c>
      <c r="I10" s="7">
        <f t="shared" si="3"/>
        <v>0</v>
      </c>
      <c r="J10" s="24">
        <f t="shared" si="4"/>
        <v>46</v>
      </c>
      <c r="K10" s="12">
        <v>22.04</v>
      </c>
      <c r="L10" s="2"/>
      <c r="M10" s="2"/>
      <c r="N10" s="2"/>
      <c r="O10" s="2"/>
      <c r="P10" s="36"/>
      <c r="Q10" s="2"/>
      <c r="R10" s="3">
        <v>8</v>
      </c>
      <c r="S10" s="3"/>
      <c r="T10" s="3"/>
      <c r="U10" s="3"/>
      <c r="V10" s="3"/>
      <c r="W10" s="13"/>
      <c r="X10" s="6">
        <f t="shared" si="5"/>
        <v>22.04</v>
      </c>
      <c r="Y10" s="10">
        <f t="shared" si="6"/>
        <v>8</v>
      </c>
      <c r="Z10" s="3">
        <f t="shared" si="7"/>
        <v>0</v>
      </c>
      <c r="AA10" s="11">
        <f t="shared" si="8"/>
        <v>30.04</v>
      </c>
      <c r="AB10" s="47">
        <f t="shared" si="9"/>
        <v>68.74167776298269</v>
      </c>
      <c r="AC10" s="12">
        <v>21.77</v>
      </c>
      <c r="AD10" s="2"/>
      <c r="AE10" s="2"/>
      <c r="AF10" s="2"/>
      <c r="AG10" s="3">
        <v>8</v>
      </c>
      <c r="AH10" s="3"/>
      <c r="AI10" s="3"/>
      <c r="AJ10" s="3"/>
      <c r="AK10" s="3"/>
      <c r="AL10" s="3"/>
      <c r="AM10" s="6">
        <f t="shared" si="10"/>
        <v>21.77</v>
      </c>
      <c r="AN10" s="10">
        <f t="shared" si="11"/>
        <v>8</v>
      </c>
      <c r="AO10" s="3">
        <f t="shared" si="12"/>
        <v>0</v>
      </c>
      <c r="AP10" s="35">
        <f t="shared" si="13"/>
        <v>29.77</v>
      </c>
      <c r="AQ10" s="47">
        <f t="shared" si="14"/>
        <v>89.553241518307019</v>
      </c>
      <c r="AR10" s="12">
        <v>23.51</v>
      </c>
      <c r="AS10" s="2"/>
      <c r="AT10" s="2"/>
      <c r="AU10" s="3">
        <v>12</v>
      </c>
      <c r="AV10" s="3"/>
      <c r="AW10" s="3"/>
      <c r="AX10" s="3"/>
      <c r="AY10" s="3"/>
      <c r="AZ10" s="3"/>
      <c r="BA10" s="6">
        <f t="shared" si="15"/>
        <v>23.51</v>
      </c>
      <c r="BB10" s="10">
        <f t="shared" si="16"/>
        <v>12</v>
      </c>
      <c r="BC10" s="3">
        <f t="shared" si="17"/>
        <v>0</v>
      </c>
      <c r="BD10" s="35">
        <f t="shared" si="18"/>
        <v>35.510000000000005</v>
      </c>
      <c r="BE10" s="47">
        <f t="shared" si="19"/>
        <v>75.528020275978591</v>
      </c>
      <c r="BF10" s="12">
        <v>45.76</v>
      </c>
      <c r="BG10" s="2"/>
      <c r="BH10" s="2"/>
      <c r="BI10" s="3">
        <v>18</v>
      </c>
      <c r="BJ10" s="3"/>
      <c r="BK10" s="3"/>
      <c r="BL10" s="3"/>
      <c r="BM10" s="3"/>
      <c r="BN10" s="3"/>
      <c r="BO10" s="6">
        <f t="shared" si="20"/>
        <v>45.76</v>
      </c>
      <c r="BP10" s="10">
        <f t="shared" si="21"/>
        <v>18</v>
      </c>
      <c r="BQ10" s="3">
        <f t="shared" si="22"/>
        <v>0</v>
      </c>
      <c r="BR10" s="35">
        <f t="shared" si="23"/>
        <v>63.76</v>
      </c>
      <c r="BS10" s="47">
        <f t="shared" si="24"/>
        <v>95.310539523212057</v>
      </c>
      <c r="BT10" s="12">
        <v>0</v>
      </c>
      <c r="BU10" s="2"/>
      <c r="BV10" s="2"/>
      <c r="BW10" s="3">
        <v>0</v>
      </c>
      <c r="BX10" s="3"/>
      <c r="BY10" s="3"/>
      <c r="BZ10" s="3"/>
      <c r="CA10" s="3"/>
      <c r="CB10" s="3"/>
      <c r="CC10" s="6">
        <f t="shared" si="25"/>
        <v>0</v>
      </c>
      <c r="CD10" s="10">
        <f t="shared" si="26"/>
        <v>0</v>
      </c>
      <c r="CE10" s="3">
        <f t="shared" si="27"/>
        <v>0</v>
      </c>
      <c r="CF10" s="11">
        <f t="shared" si="28"/>
        <v>0</v>
      </c>
      <c r="CG10" s="47" t="e">
        <f t="shared" si="29"/>
        <v>#DIV/0!</v>
      </c>
      <c r="CH10" s="12"/>
      <c r="CI10" s="2"/>
      <c r="CJ10" s="3"/>
      <c r="CK10" s="3"/>
      <c r="CL10" s="3"/>
      <c r="CM10" s="3"/>
      <c r="CN10" s="3"/>
      <c r="CO10" s="6">
        <f t="shared" si="30"/>
        <v>0</v>
      </c>
      <c r="CP10" s="10">
        <f t="shared" si="31"/>
        <v>0</v>
      </c>
      <c r="CQ10" s="3">
        <f t="shared" si="32"/>
        <v>0</v>
      </c>
      <c r="CR10" s="11">
        <f t="shared" si="33"/>
        <v>0</v>
      </c>
      <c r="CS10" s="12"/>
      <c r="CT10" s="2"/>
      <c r="CU10" s="3"/>
      <c r="CV10" s="3"/>
      <c r="CW10" s="3"/>
      <c r="CX10" s="3"/>
      <c r="CY10" s="3"/>
      <c r="CZ10" s="6">
        <f t="shared" si="34"/>
        <v>0</v>
      </c>
      <c r="DA10" s="10">
        <f t="shared" si="35"/>
        <v>0</v>
      </c>
      <c r="DB10" s="3">
        <f t="shared" si="36"/>
        <v>0</v>
      </c>
      <c r="DC10" s="11">
        <f t="shared" si="37"/>
        <v>0</v>
      </c>
      <c r="DD10" s="12"/>
      <c r="DE10" s="2"/>
      <c r="DF10" s="3"/>
      <c r="DG10" s="3"/>
      <c r="DH10" s="3"/>
      <c r="DI10" s="3"/>
      <c r="DJ10" s="3"/>
      <c r="DK10" s="6">
        <f t="shared" si="38"/>
        <v>0</v>
      </c>
      <c r="DL10" s="10">
        <f t="shared" si="39"/>
        <v>0</v>
      </c>
      <c r="DM10" s="3">
        <f t="shared" si="40"/>
        <v>0</v>
      </c>
      <c r="DN10" s="11">
        <f t="shared" si="41"/>
        <v>0</v>
      </c>
    </row>
    <row r="11" spans="1:118" ht="15">
      <c r="A11" s="14">
        <v>3</v>
      </c>
      <c r="B11" s="14">
        <v>3</v>
      </c>
      <c r="C11" s="8" t="s">
        <v>42</v>
      </c>
      <c r="D11" s="9" t="s">
        <v>49</v>
      </c>
      <c r="E11" s="9" t="s">
        <v>50</v>
      </c>
      <c r="F11" s="48">
        <f t="shared" si="0"/>
        <v>306.09696678618019</v>
      </c>
      <c r="G11" s="31">
        <f t="shared" si="1"/>
        <v>179.86</v>
      </c>
      <c r="H11" s="22">
        <f t="shared" si="2"/>
        <v>98.86</v>
      </c>
      <c r="I11" s="7">
        <f t="shared" si="3"/>
        <v>15</v>
      </c>
      <c r="J11" s="24">
        <f t="shared" si="4"/>
        <v>66</v>
      </c>
      <c r="K11" s="12">
        <v>17.34</v>
      </c>
      <c r="L11" s="2"/>
      <c r="M11" s="2"/>
      <c r="N11" s="2"/>
      <c r="O11" s="2"/>
      <c r="P11" s="2"/>
      <c r="Q11" s="2"/>
      <c r="R11" s="3">
        <v>4</v>
      </c>
      <c r="S11" s="3"/>
      <c r="T11" s="3"/>
      <c r="U11" s="3"/>
      <c r="V11" s="3"/>
      <c r="W11" s="13"/>
      <c r="X11" s="6">
        <f t="shared" si="5"/>
        <v>17.34</v>
      </c>
      <c r="Y11" s="10">
        <f t="shared" si="6"/>
        <v>4</v>
      </c>
      <c r="Z11" s="3">
        <f t="shared" si="7"/>
        <v>0</v>
      </c>
      <c r="AA11" s="11">
        <f t="shared" si="8"/>
        <v>21.34</v>
      </c>
      <c r="AB11" s="47">
        <f t="shared" si="9"/>
        <v>96.766635426429232</v>
      </c>
      <c r="AC11" s="12">
        <v>18.21</v>
      </c>
      <c r="AD11" s="2"/>
      <c r="AE11" s="2"/>
      <c r="AF11" s="2"/>
      <c r="AG11" s="3">
        <v>22</v>
      </c>
      <c r="AH11" s="3">
        <v>1</v>
      </c>
      <c r="AI11" s="3"/>
      <c r="AJ11" s="3"/>
      <c r="AK11" s="3"/>
      <c r="AL11" s="3"/>
      <c r="AM11" s="6">
        <f t="shared" si="10"/>
        <v>18.21</v>
      </c>
      <c r="AN11" s="10">
        <f t="shared" si="11"/>
        <v>22</v>
      </c>
      <c r="AO11" s="3">
        <f t="shared" si="12"/>
        <v>5</v>
      </c>
      <c r="AP11" s="11">
        <f t="shared" si="13"/>
        <v>45.21</v>
      </c>
      <c r="AQ11" s="47">
        <f t="shared" si="14"/>
        <v>58.969254589692547</v>
      </c>
      <c r="AR11" s="12">
        <v>18.29</v>
      </c>
      <c r="AS11" s="2"/>
      <c r="AT11" s="2"/>
      <c r="AU11" s="3">
        <v>21</v>
      </c>
      <c r="AV11" s="3"/>
      <c r="AW11" s="3"/>
      <c r="AX11" s="3"/>
      <c r="AY11" s="3"/>
      <c r="AZ11" s="3"/>
      <c r="BA11" s="6">
        <f t="shared" si="15"/>
        <v>18.29</v>
      </c>
      <c r="BB11" s="10">
        <f t="shared" si="16"/>
        <v>21</v>
      </c>
      <c r="BC11" s="3">
        <f t="shared" si="17"/>
        <v>0</v>
      </c>
      <c r="BD11" s="11">
        <f t="shared" si="18"/>
        <v>39.29</v>
      </c>
      <c r="BE11" s="47">
        <f t="shared" si="19"/>
        <v>68.261644184270807</v>
      </c>
      <c r="BF11" s="12">
        <v>45.02</v>
      </c>
      <c r="BG11" s="2"/>
      <c r="BH11" s="2"/>
      <c r="BI11" s="3">
        <v>19</v>
      </c>
      <c r="BJ11" s="3"/>
      <c r="BK11" s="3"/>
      <c r="BL11" s="3"/>
      <c r="BM11" s="3">
        <v>1</v>
      </c>
      <c r="BN11" s="3"/>
      <c r="BO11" s="6">
        <f t="shared" si="20"/>
        <v>45.02</v>
      </c>
      <c r="BP11" s="10">
        <f t="shared" si="21"/>
        <v>19</v>
      </c>
      <c r="BQ11" s="3">
        <f t="shared" si="22"/>
        <v>10</v>
      </c>
      <c r="BR11" s="11">
        <f t="shared" si="23"/>
        <v>74.02000000000001</v>
      </c>
      <c r="BS11" s="47">
        <f t="shared" si="24"/>
        <v>82.099432585787611</v>
      </c>
      <c r="BT11" s="12">
        <v>0</v>
      </c>
      <c r="BU11" s="2"/>
      <c r="BV11" s="2"/>
      <c r="BW11" s="3">
        <v>0</v>
      </c>
      <c r="BX11" s="3"/>
      <c r="BY11" s="3"/>
      <c r="BZ11" s="3"/>
      <c r="CA11" s="3"/>
      <c r="CB11" s="3"/>
      <c r="CC11" s="6">
        <f t="shared" si="25"/>
        <v>0</v>
      </c>
      <c r="CD11" s="10">
        <f t="shared" si="26"/>
        <v>0</v>
      </c>
      <c r="CE11" s="3">
        <f t="shared" si="27"/>
        <v>0</v>
      </c>
      <c r="CF11" s="11">
        <f t="shared" si="28"/>
        <v>0</v>
      </c>
      <c r="CG11" s="47" t="e">
        <f t="shared" si="29"/>
        <v>#DIV/0!</v>
      </c>
      <c r="CH11" s="12"/>
      <c r="CI11" s="2"/>
      <c r="CJ11" s="3"/>
      <c r="CK11" s="3"/>
      <c r="CL11" s="3"/>
      <c r="CM11" s="3"/>
      <c r="CN11" s="3"/>
      <c r="CO11" s="6">
        <f t="shared" si="30"/>
        <v>0</v>
      </c>
      <c r="CP11" s="10">
        <f t="shared" si="31"/>
        <v>0</v>
      </c>
      <c r="CQ11" s="3">
        <f t="shared" si="32"/>
        <v>0</v>
      </c>
      <c r="CR11" s="11">
        <f t="shared" si="33"/>
        <v>0</v>
      </c>
      <c r="CS11" s="12"/>
      <c r="CT11" s="2"/>
      <c r="CU11" s="3"/>
      <c r="CV11" s="3"/>
      <c r="CW11" s="3"/>
      <c r="CX11" s="3"/>
      <c r="CY11" s="3"/>
      <c r="CZ11" s="6">
        <f t="shared" si="34"/>
        <v>0</v>
      </c>
      <c r="DA11" s="10">
        <f t="shared" si="35"/>
        <v>0</v>
      </c>
      <c r="DB11" s="3">
        <f t="shared" si="36"/>
        <v>0</v>
      </c>
      <c r="DC11" s="11">
        <f t="shared" si="37"/>
        <v>0</v>
      </c>
      <c r="DD11" s="12"/>
      <c r="DE11" s="2"/>
      <c r="DF11" s="3"/>
      <c r="DG11" s="3"/>
      <c r="DH11" s="3"/>
      <c r="DI11" s="3"/>
      <c r="DJ11" s="3"/>
      <c r="DK11" s="6">
        <f t="shared" si="38"/>
        <v>0</v>
      </c>
      <c r="DL11" s="10">
        <f t="shared" si="39"/>
        <v>0</v>
      </c>
      <c r="DM11" s="3">
        <f t="shared" si="40"/>
        <v>0</v>
      </c>
      <c r="DN11" s="11">
        <f t="shared" si="41"/>
        <v>0</v>
      </c>
    </row>
    <row r="12" spans="1:118" ht="15">
      <c r="A12" s="14">
        <v>4</v>
      </c>
      <c r="B12" s="14">
        <v>4</v>
      </c>
      <c r="C12" s="8" t="s">
        <v>40</v>
      </c>
      <c r="D12" s="9" t="s">
        <v>51</v>
      </c>
      <c r="E12" s="32" t="s">
        <v>54</v>
      </c>
      <c r="F12" s="48">
        <f t="shared" si="0"/>
        <v>264.11685231714858</v>
      </c>
      <c r="G12" s="31">
        <f t="shared" si="1"/>
        <v>201.8</v>
      </c>
      <c r="H12" s="22">
        <f t="shared" si="2"/>
        <v>121.8</v>
      </c>
      <c r="I12" s="7">
        <f t="shared" si="3"/>
        <v>0</v>
      </c>
      <c r="J12" s="34">
        <f t="shared" si="4"/>
        <v>80</v>
      </c>
      <c r="K12" s="12">
        <v>25.42</v>
      </c>
      <c r="L12" s="2"/>
      <c r="M12" s="2"/>
      <c r="N12" s="2"/>
      <c r="O12" s="2"/>
      <c r="P12" s="2"/>
      <c r="Q12" s="2"/>
      <c r="R12" s="3">
        <v>19</v>
      </c>
      <c r="S12" s="3"/>
      <c r="T12" s="3"/>
      <c r="U12" s="3"/>
      <c r="V12" s="3"/>
      <c r="W12" s="13"/>
      <c r="X12" s="6">
        <f t="shared" si="5"/>
        <v>25.42</v>
      </c>
      <c r="Y12" s="10">
        <f t="shared" si="6"/>
        <v>19</v>
      </c>
      <c r="Z12" s="3">
        <f t="shared" si="7"/>
        <v>0</v>
      </c>
      <c r="AA12" s="35">
        <f t="shared" si="8"/>
        <v>44.42</v>
      </c>
      <c r="AB12" s="47">
        <f t="shared" si="9"/>
        <v>46.488068437640692</v>
      </c>
      <c r="AC12" s="12">
        <v>25.27</v>
      </c>
      <c r="AD12" s="2"/>
      <c r="AE12" s="2"/>
      <c r="AF12" s="2"/>
      <c r="AG12" s="3">
        <v>7</v>
      </c>
      <c r="AH12" s="3"/>
      <c r="AI12" s="3"/>
      <c r="AJ12" s="3"/>
      <c r="AK12" s="3"/>
      <c r="AL12" s="3"/>
      <c r="AM12" s="6">
        <f t="shared" si="10"/>
        <v>25.27</v>
      </c>
      <c r="AN12" s="10">
        <f t="shared" si="11"/>
        <v>7</v>
      </c>
      <c r="AO12" s="3">
        <f t="shared" si="12"/>
        <v>0</v>
      </c>
      <c r="AP12" s="11">
        <f t="shared" si="13"/>
        <v>32.269999999999996</v>
      </c>
      <c r="AQ12" s="47">
        <f t="shared" si="14"/>
        <v>82.615432290052695</v>
      </c>
      <c r="AR12" s="12">
        <v>23.58</v>
      </c>
      <c r="AS12" s="2"/>
      <c r="AT12" s="2"/>
      <c r="AU12" s="3">
        <v>30</v>
      </c>
      <c r="AV12" s="3"/>
      <c r="AW12" s="3"/>
      <c r="AX12" s="3"/>
      <c r="AY12" s="3"/>
      <c r="AZ12" s="3"/>
      <c r="BA12" s="6">
        <f t="shared" si="15"/>
        <v>23.58</v>
      </c>
      <c r="BB12" s="10">
        <f t="shared" si="16"/>
        <v>30</v>
      </c>
      <c r="BC12" s="3">
        <f t="shared" si="17"/>
        <v>0</v>
      </c>
      <c r="BD12" s="11">
        <f t="shared" si="18"/>
        <v>53.58</v>
      </c>
      <c r="BE12" s="47">
        <f t="shared" si="19"/>
        <v>50.055991041433366</v>
      </c>
      <c r="BF12" s="12">
        <v>47.53</v>
      </c>
      <c r="BG12" s="2"/>
      <c r="BH12" s="2"/>
      <c r="BI12" s="3">
        <v>24</v>
      </c>
      <c r="BJ12" s="3"/>
      <c r="BK12" s="3"/>
      <c r="BL12" s="3"/>
      <c r="BM12" s="3"/>
      <c r="BN12" s="3"/>
      <c r="BO12" s="6">
        <f t="shared" si="20"/>
        <v>47.53</v>
      </c>
      <c r="BP12" s="10">
        <f t="shared" si="21"/>
        <v>24</v>
      </c>
      <c r="BQ12" s="3">
        <f t="shared" si="22"/>
        <v>0</v>
      </c>
      <c r="BR12" s="11">
        <f t="shared" si="23"/>
        <v>71.53</v>
      </c>
      <c r="BS12" s="47">
        <f t="shared" si="24"/>
        <v>84.957360548021811</v>
      </c>
      <c r="BT12" s="12">
        <v>0</v>
      </c>
      <c r="BU12" s="2"/>
      <c r="BV12" s="2"/>
      <c r="BW12" s="3">
        <v>0</v>
      </c>
      <c r="BX12" s="3"/>
      <c r="BY12" s="3"/>
      <c r="BZ12" s="3"/>
      <c r="CA12" s="3"/>
      <c r="CB12" s="3"/>
      <c r="CC12" s="6">
        <f t="shared" si="25"/>
        <v>0</v>
      </c>
      <c r="CD12" s="10">
        <f t="shared" si="26"/>
        <v>0</v>
      </c>
      <c r="CE12" s="3">
        <f t="shared" si="27"/>
        <v>0</v>
      </c>
      <c r="CF12" s="11">
        <f t="shared" si="28"/>
        <v>0</v>
      </c>
      <c r="CG12" s="47" t="e">
        <f t="shared" si="29"/>
        <v>#DIV/0!</v>
      </c>
      <c r="CH12" s="12"/>
      <c r="CI12" s="2"/>
      <c r="CJ12" s="3"/>
      <c r="CK12" s="3"/>
      <c r="CL12" s="3"/>
      <c r="CM12" s="3"/>
      <c r="CN12" s="3"/>
      <c r="CO12" s="6">
        <f t="shared" si="30"/>
        <v>0</v>
      </c>
      <c r="CP12" s="10">
        <f t="shared" si="31"/>
        <v>0</v>
      </c>
      <c r="CQ12" s="3">
        <f t="shared" si="32"/>
        <v>0</v>
      </c>
      <c r="CR12" s="11">
        <f t="shared" si="33"/>
        <v>0</v>
      </c>
      <c r="CS12" s="12"/>
      <c r="CT12" s="2"/>
      <c r="CU12" s="3"/>
      <c r="CV12" s="3"/>
      <c r="CW12" s="3"/>
      <c r="CX12" s="3"/>
      <c r="CY12" s="3"/>
      <c r="CZ12" s="6">
        <f t="shared" si="34"/>
        <v>0</v>
      </c>
      <c r="DA12" s="10">
        <f t="shared" si="35"/>
        <v>0</v>
      </c>
      <c r="DB12" s="3">
        <f t="shared" si="36"/>
        <v>0</v>
      </c>
      <c r="DC12" s="11">
        <f t="shared" si="37"/>
        <v>0</v>
      </c>
      <c r="DD12" s="12"/>
      <c r="DE12" s="2"/>
      <c r="DF12" s="3"/>
      <c r="DG12" s="3"/>
      <c r="DH12" s="3"/>
      <c r="DI12" s="3"/>
      <c r="DJ12" s="3"/>
      <c r="DK12" s="6">
        <f t="shared" si="38"/>
        <v>0</v>
      </c>
      <c r="DL12" s="10">
        <f t="shared" si="39"/>
        <v>0</v>
      </c>
      <c r="DM12" s="3">
        <f t="shared" si="40"/>
        <v>0</v>
      </c>
      <c r="DN12" s="11">
        <f t="shared" si="41"/>
        <v>0</v>
      </c>
    </row>
    <row r="13" spans="1:118" ht="15">
      <c r="A13" s="14">
        <v>5</v>
      </c>
      <c r="B13" s="14">
        <v>5</v>
      </c>
      <c r="C13" s="30" t="s">
        <v>41</v>
      </c>
      <c r="D13" s="9" t="s">
        <v>53</v>
      </c>
      <c r="E13" s="32" t="s">
        <v>54</v>
      </c>
      <c r="F13" s="48">
        <f t="shared" si="0"/>
        <v>255.46549399592141</v>
      </c>
      <c r="G13" s="31">
        <f t="shared" si="1"/>
        <v>205.3</v>
      </c>
      <c r="H13" s="22">
        <f t="shared" si="2"/>
        <v>167.3</v>
      </c>
      <c r="I13" s="7">
        <f t="shared" si="3"/>
        <v>0</v>
      </c>
      <c r="J13" s="24">
        <f t="shared" si="4"/>
        <v>38</v>
      </c>
      <c r="K13" s="12">
        <v>33.08</v>
      </c>
      <c r="L13" s="2"/>
      <c r="M13" s="2"/>
      <c r="N13" s="2"/>
      <c r="O13" s="2"/>
      <c r="P13" s="2"/>
      <c r="Q13" s="2"/>
      <c r="R13" s="3">
        <v>14</v>
      </c>
      <c r="S13" s="3"/>
      <c r="T13" s="3"/>
      <c r="U13" s="3"/>
      <c r="V13" s="3"/>
      <c r="W13" s="13"/>
      <c r="X13" s="6">
        <f t="shared" si="5"/>
        <v>33.08</v>
      </c>
      <c r="Y13" s="10">
        <f t="shared" si="6"/>
        <v>14</v>
      </c>
      <c r="Z13" s="3">
        <f t="shared" si="7"/>
        <v>0</v>
      </c>
      <c r="AA13" s="35">
        <f t="shared" si="8"/>
        <v>47.08</v>
      </c>
      <c r="AB13" s="47">
        <f t="shared" si="9"/>
        <v>43.861512319456239</v>
      </c>
      <c r="AC13" s="12">
        <v>35.450000000000003</v>
      </c>
      <c r="AD13" s="2"/>
      <c r="AE13" s="2"/>
      <c r="AF13" s="2"/>
      <c r="AG13" s="3">
        <v>9</v>
      </c>
      <c r="AH13" s="3"/>
      <c r="AI13" s="3"/>
      <c r="AJ13" s="3"/>
      <c r="AK13" s="3"/>
      <c r="AL13" s="3"/>
      <c r="AM13" s="6">
        <f t="shared" si="10"/>
        <v>35.450000000000003</v>
      </c>
      <c r="AN13" s="10">
        <f t="shared" si="11"/>
        <v>9</v>
      </c>
      <c r="AO13" s="3">
        <f t="shared" si="12"/>
        <v>0</v>
      </c>
      <c r="AP13" s="11">
        <f t="shared" si="13"/>
        <v>44.45</v>
      </c>
      <c r="AQ13" s="47">
        <f t="shared" si="14"/>
        <v>59.977502812148472</v>
      </c>
      <c r="AR13" s="12">
        <v>31.02</v>
      </c>
      <c r="AS13" s="2"/>
      <c r="AT13" s="2"/>
      <c r="AU13" s="3">
        <v>6</v>
      </c>
      <c r="AV13" s="3"/>
      <c r="AW13" s="3"/>
      <c r="AX13" s="3"/>
      <c r="AY13" s="3"/>
      <c r="AZ13" s="3"/>
      <c r="BA13" s="6">
        <f t="shared" si="15"/>
        <v>31.02</v>
      </c>
      <c r="BB13" s="10">
        <f t="shared" si="16"/>
        <v>6</v>
      </c>
      <c r="BC13" s="3">
        <f t="shared" si="17"/>
        <v>0</v>
      </c>
      <c r="BD13" s="11">
        <f t="shared" si="18"/>
        <v>37.019999999999996</v>
      </c>
      <c r="BE13" s="47">
        <f t="shared" si="19"/>
        <v>72.447325769854146</v>
      </c>
      <c r="BF13" s="12">
        <v>67.75</v>
      </c>
      <c r="BG13" s="2"/>
      <c r="BH13" s="2"/>
      <c r="BI13" s="3">
        <v>9</v>
      </c>
      <c r="BJ13" s="3"/>
      <c r="BK13" s="3"/>
      <c r="BL13" s="3"/>
      <c r="BM13" s="3"/>
      <c r="BN13" s="3"/>
      <c r="BO13" s="6">
        <f t="shared" si="20"/>
        <v>67.75</v>
      </c>
      <c r="BP13" s="10">
        <f t="shared" si="21"/>
        <v>9</v>
      </c>
      <c r="BQ13" s="3">
        <f t="shared" si="22"/>
        <v>0</v>
      </c>
      <c r="BR13" s="11">
        <f t="shared" si="23"/>
        <v>76.75</v>
      </c>
      <c r="BS13" s="47">
        <f t="shared" si="24"/>
        <v>79.179153094462535</v>
      </c>
      <c r="BT13" s="12">
        <v>0</v>
      </c>
      <c r="BU13" s="2"/>
      <c r="BV13" s="2"/>
      <c r="BW13" s="3">
        <v>0</v>
      </c>
      <c r="BX13" s="3"/>
      <c r="BY13" s="3"/>
      <c r="BZ13" s="3"/>
      <c r="CA13" s="3"/>
      <c r="CB13" s="3"/>
      <c r="CC13" s="6">
        <f t="shared" si="25"/>
        <v>0</v>
      </c>
      <c r="CD13" s="10">
        <f t="shared" si="26"/>
        <v>0</v>
      </c>
      <c r="CE13" s="3">
        <f t="shared" si="27"/>
        <v>0</v>
      </c>
      <c r="CF13" s="11">
        <f t="shared" si="28"/>
        <v>0</v>
      </c>
      <c r="CG13" s="47" t="e">
        <f t="shared" si="29"/>
        <v>#DIV/0!</v>
      </c>
      <c r="CH13" s="12"/>
      <c r="CI13" s="2"/>
      <c r="CJ13" s="3"/>
      <c r="CK13" s="3"/>
      <c r="CL13" s="3"/>
      <c r="CM13" s="3"/>
      <c r="CN13" s="3"/>
      <c r="CO13" s="6">
        <f t="shared" si="30"/>
        <v>0</v>
      </c>
      <c r="CP13" s="10">
        <f t="shared" si="31"/>
        <v>0</v>
      </c>
      <c r="CQ13" s="3">
        <f t="shared" si="32"/>
        <v>0</v>
      </c>
      <c r="CR13" s="11">
        <f t="shared" si="33"/>
        <v>0</v>
      </c>
      <c r="CS13" s="12"/>
      <c r="CT13" s="2"/>
      <c r="CU13" s="3"/>
      <c r="CV13" s="3"/>
      <c r="CW13" s="3"/>
      <c r="CX13" s="3"/>
      <c r="CY13" s="3"/>
      <c r="CZ13" s="6">
        <f t="shared" si="34"/>
        <v>0</v>
      </c>
      <c r="DA13" s="10">
        <f t="shared" si="35"/>
        <v>0</v>
      </c>
      <c r="DB13" s="3">
        <f t="shared" si="36"/>
        <v>0</v>
      </c>
      <c r="DC13" s="11">
        <f t="shared" si="37"/>
        <v>0</v>
      </c>
      <c r="DD13" s="12"/>
      <c r="DE13" s="2"/>
      <c r="DF13" s="3"/>
      <c r="DG13" s="3"/>
      <c r="DH13" s="3"/>
      <c r="DI13" s="3"/>
      <c r="DJ13" s="3"/>
      <c r="DK13" s="6">
        <f t="shared" si="38"/>
        <v>0</v>
      </c>
      <c r="DL13" s="10">
        <f t="shared" si="39"/>
        <v>0</v>
      </c>
      <c r="DM13" s="3">
        <f t="shared" si="40"/>
        <v>0</v>
      </c>
      <c r="DN13" s="11">
        <f t="shared" si="41"/>
        <v>0</v>
      </c>
    </row>
    <row r="14" spans="1:118" ht="15">
      <c r="A14" s="14">
        <v>7</v>
      </c>
      <c r="B14" s="14">
        <v>6</v>
      </c>
      <c r="C14" s="30" t="s">
        <v>39</v>
      </c>
      <c r="D14" s="29" t="s">
        <v>53</v>
      </c>
      <c r="E14" s="32" t="s">
        <v>54</v>
      </c>
      <c r="F14" s="48">
        <f t="shared" si="0"/>
        <v>244.24999677438558</v>
      </c>
      <c r="G14" s="31">
        <f t="shared" si="1"/>
        <v>242.29</v>
      </c>
      <c r="H14" s="22">
        <f t="shared" si="2"/>
        <v>91.289999999999992</v>
      </c>
      <c r="I14" s="7">
        <f t="shared" si="3"/>
        <v>30</v>
      </c>
      <c r="J14" s="24">
        <f t="shared" si="4"/>
        <v>121</v>
      </c>
      <c r="K14" s="12">
        <v>19.36</v>
      </c>
      <c r="L14" s="2"/>
      <c r="M14" s="2"/>
      <c r="N14" s="2"/>
      <c r="O14" s="2"/>
      <c r="P14" s="2"/>
      <c r="Q14" s="2"/>
      <c r="R14" s="3">
        <v>6</v>
      </c>
      <c r="S14" s="3"/>
      <c r="T14" s="3"/>
      <c r="U14" s="3"/>
      <c r="V14" s="3"/>
      <c r="W14" s="13"/>
      <c r="X14" s="6">
        <f t="shared" si="5"/>
        <v>19.36</v>
      </c>
      <c r="Y14" s="10">
        <f t="shared" si="6"/>
        <v>6</v>
      </c>
      <c r="Z14" s="3">
        <f t="shared" si="7"/>
        <v>0</v>
      </c>
      <c r="AA14" s="11">
        <f t="shared" si="8"/>
        <v>25.36</v>
      </c>
      <c r="AB14" s="47">
        <f t="shared" si="9"/>
        <v>81.427444794952677</v>
      </c>
      <c r="AC14" s="12">
        <v>19.36</v>
      </c>
      <c r="AD14" s="2"/>
      <c r="AE14" s="2"/>
      <c r="AF14" s="2"/>
      <c r="AG14" s="3">
        <v>30</v>
      </c>
      <c r="AH14" s="3"/>
      <c r="AI14" s="3"/>
      <c r="AJ14" s="3"/>
      <c r="AK14" s="3">
        <v>1</v>
      </c>
      <c r="AL14" s="3"/>
      <c r="AM14" s="6">
        <f t="shared" si="10"/>
        <v>19.36</v>
      </c>
      <c r="AN14" s="10">
        <f t="shared" si="11"/>
        <v>30</v>
      </c>
      <c r="AO14" s="3">
        <f t="shared" si="12"/>
        <v>10</v>
      </c>
      <c r="AP14" s="11">
        <f t="shared" si="13"/>
        <v>59.36</v>
      </c>
      <c r="AQ14" s="47">
        <f t="shared" si="14"/>
        <v>44.912398921832889</v>
      </c>
      <c r="AR14" s="12">
        <v>16.09</v>
      </c>
      <c r="AS14" s="2"/>
      <c r="AT14" s="2"/>
      <c r="AU14" s="3">
        <v>52</v>
      </c>
      <c r="AV14" s="3"/>
      <c r="AW14" s="3"/>
      <c r="AX14" s="3"/>
      <c r="AY14" s="3">
        <v>2</v>
      </c>
      <c r="AZ14" s="3"/>
      <c r="BA14" s="6">
        <f t="shared" si="15"/>
        <v>16.09</v>
      </c>
      <c r="BB14" s="10">
        <f t="shared" si="16"/>
        <v>52</v>
      </c>
      <c r="BC14" s="3">
        <f t="shared" si="17"/>
        <v>20</v>
      </c>
      <c r="BD14" s="35">
        <f t="shared" si="18"/>
        <v>88.09</v>
      </c>
      <c r="BE14" s="47">
        <f t="shared" si="19"/>
        <v>30.446134635032351</v>
      </c>
      <c r="BF14" s="12">
        <v>36.479999999999997</v>
      </c>
      <c r="BG14" s="2"/>
      <c r="BH14" s="2"/>
      <c r="BI14" s="3">
        <v>33</v>
      </c>
      <c r="BJ14" s="3"/>
      <c r="BK14" s="3"/>
      <c r="BL14" s="3"/>
      <c r="BM14" s="3"/>
      <c r="BN14" s="3"/>
      <c r="BO14" s="6">
        <f t="shared" si="20"/>
        <v>36.479999999999997</v>
      </c>
      <c r="BP14" s="10">
        <f t="shared" si="21"/>
        <v>33</v>
      </c>
      <c r="BQ14" s="3">
        <f t="shared" si="22"/>
        <v>0</v>
      </c>
      <c r="BR14" s="35">
        <f t="shared" si="23"/>
        <v>69.47999999999999</v>
      </c>
      <c r="BS14" s="47">
        <f t="shared" si="24"/>
        <v>87.464018422567662</v>
      </c>
      <c r="BT14" s="12">
        <v>0</v>
      </c>
      <c r="BU14" s="2"/>
      <c r="BV14" s="2"/>
      <c r="BW14" s="3">
        <v>0</v>
      </c>
      <c r="BX14" s="3"/>
      <c r="BY14" s="3"/>
      <c r="BZ14" s="3"/>
      <c r="CA14" s="3"/>
      <c r="CB14" s="3"/>
      <c r="CC14" s="6">
        <f t="shared" si="25"/>
        <v>0</v>
      </c>
      <c r="CD14" s="10">
        <f t="shared" si="26"/>
        <v>0</v>
      </c>
      <c r="CE14" s="3">
        <f t="shared" si="27"/>
        <v>0</v>
      </c>
      <c r="CF14" s="11">
        <f t="shared" si="28"/>
        <v>0</v>
      </c>
      <c r="CG14" s="47" t="e">
        <f t="shared" si="29"/>
        <v>#DIV/0!</v>
      </c>
      <c r="CH14" s="12"/>
      <c r="CI14" s="2"/>
      <c r="CJ14" s="3"/>
      <c r="CK14" s="3"/>
      <c r="CL14" s="3"/>
      <c r="CM14" s="3"/>
      <c r="CN14" s="3"/>
      <c r="CO14" s="6">
        <f t="shared" si="30"/>
        <v>0</v>
      </c>
      <c r="CP14" s="10">
        <f t="shared" si="31"/>
        <v>0</v>
      </c>
      <c r="CQ14" s="3">
        <f t="shared" si="32"/>
        <v>0</v>
      </c>
      <c r="CR14" s="11">
        <f t="shared" si="33"/>
        <v>0</v>
      </c>
      <c r="CS14" s="12"/>
      <c r="CT14" s="2"/>
      <c r="CU14" s="3"/>
      <c r="CV14" s="3"/>
      <c r="CW14" s="3"/>
      <c r="CX14" s="3"/>
      <c r="CY14" s="3"/>
      <c r="CZ14" s="6">
        <f t="shared" si="34"/>
        <v>0</v>
      </c>
      <c r="DA14" s="10">
        <f t="shared" si="35"/>
        <v>0</v>
      </c>
      <c r="DB14" s="3">
        <f t="shared" si="36"/>
        <v>0</v>
      </c>
      <c r="DC14" s="11">
        <f t="shared" si="37"/>
        <v>0</v>
      </c>
      <c r="DD14" s="12"/>
      <c r="DE14" s="2"/>
      <c r="DF14" s="3"/>
      <c r="DG14" s="3"/>
      <c r="DH14" s="3"/>
      <c r="DI14" s="3"/>
      <c r="DJ14" s="3"/>
      <c r="DK14" s="6">
        <f t="shared" si="38"/>
        <v>0</v>
      </c>
      <c r="DL14" s="10">
        <f t="shared" si="39"/>
        <v>0</v>
      </c>
      <c r="DM14" s="3">
        <f t="shared" si="40"/>
        <v>0</v>
      </c>
      <c r="DN14" s="11">
        <f t="shared" si="41"/>
        <v>0</v>
      </c>
    </row>
    <row r="15" spans="1:118" ht="15">
      <c r="A15" s="14">
        <v>8</v>
      </c>
      <c r="B15" s="14">
        <v>7</v>
      </c>
      <c r="C15" s="8" t="s">
        <v>52</v>
      </c>
      <c r="D15" s="29" t="s">
        <v>53</v>
      </c>
      <c r="E15" s="32" t="s">
        <v>54</v>
      </c>
      <c r="F15" s="48">
        <f t="shared" si="0"/>
        <v>237.57883011753773</v>
      </c>
      <c r="G15" s="31">
        <f t="shared" si="1"/>
        <v>234.63</v>
      </c>
      <c r="H15" s="22">
        <f t="shared" si="2"/>
        <v>141.63</v>
      </c>
      <c r="I15" s="7">
        <f t="shared" si="3"/>
        <v>20</v>
      </c>
      <c r="J15" s="24">
        <f t="shared" si="4"/>
        <v>73</v>
      </c>
      <c r="K15" s="12">
        <v>29.1</v>
      </c>
      <c r="L15" s="2"/>
      <c r="M15" s="2"/>
      <c r="N15" s="2"/>
      <c r="O15" s="2"/>
      <c r="P15" s="2"/>
      <c r="Q15" s="2"/>
      <c r="R15" s="3">
        <v>19</v>
      </c>
      <c r="S15" s="3"/>
      <c r="T15" s="3"/>
      <c r="U15" s="3"/>
      <c r="V15" s="3"/>
      <c r="W15" s="13"/>
      <c r="X15" s="6">
        <f t="shared" si="5"/>
        <v>29.1</v>
      </c>
      <c r="Y15" s="10">
        <f t="shared" si="6"/>
        <v>19</v>
      </c>
      <c r="Z15" s="3">
        <f t="shared" si="7"/>
        <v>0</v>
      </c>
      <c r="AA15" s="11">
        <f t="shared" si="8"/>
        <v>48.1</v>
      </c>
      <c r="AB15" s="47">
        <f t="shared" si="9"/>
        <v>42.931392931392928</v>
      </c>
      <c r="AC15" s="12">
        <v>35.35</v>
      </c>
      <c r="AD15" s="2"/>
      <c r="AE15" s="2"/>
      <c r="AF15" s="2"/>
      <c r="AG15" s="3">
        <v>1</v>
      </c>
      <c r="AH15" s="3"/>
      <c r="AI15" s="3"/>
      <c r="AJ15" s="3"/>
      <c r="AK15" s="3"/>
      <c r="AL15" s="3"/>
      <c r="AM15" s="6">
        <f t="shared" si="10"/>
        <v>35.35</v>
      </c>
      <c r="AN15" s="10">
        <f t="shared" si="11"/>
        <v>1</v>
      </c>
      <c r="AO15" s="3">
        <f t="shared" si="12"/>
        <v>0</v>
      </c>
      <c r="AP15" s="11">
        <f t="shared" si="13"/>
        <v>36.35</v>
      </c>
      <c r="AQ15" s="47">
        <f t="shared" si="14"/>
        <v>73.342503438789535</v>
      </c>
      <c r="AR15" s="12">
        <v>25.79</v>
      </c>
      <c r="AS15" s="2"/>
      <c r="AT15" s="2"/>
      <c r="AU15" s="3">
        <v>15</v>
      </c>
      <c r="AV15" s="3"/>
      <c r="AW15" s="3"/>
      <c r="AX15" s="3"/>
      <c r="AY15" s="3"/>
      <c r="AZ15" s="3"/>
      <c r="BA15" s="6">
        <f t="shared" si="15"/>
        <v>25.79</v>
      </c>
      <c r="BB15" s="10">
        <f t="shared" si="16"/>
        <v>15</v>
      </c>
      <c r="BC15" s="3">
        <f t="shared" si="17"/>
        <v>0</v>
      </c>
      <c r="BD15" s="11">
        <f t="shared" si="18"/>
        <v>40.79</v>
      </c>
      <c r="BE15" s="47">
        <f t="shared" si="19"/>
        <v>65.751409659230205</v>
      </c>
      <c r="BF15" s="12">
        <v>51.39</v>
      </c>
      <c r="BG15" s="2"/>
      <c r="BH15" s="2"/>
      <c r="BI15" s="3">
        <v>38</v>
      </c>
      <c r="BJ15" s="3"/>
      <c r="BK15" s="3">
        <v>1</v>
      </c>
      <c r="BL15" s="3"/>
      <c r="BM15" s="3">
        <v>1</v>
      </c>
      <c r="BN15" s="3"/>
      <c r="BO15" s="6">
        <f t="shared" si="20"/>
        <v>51.39</v>
      </c>
      <c r="BP15" s="10">
        <f t="shared" si="21"/>
        <v>38</v>
      </c>
      <c r="BQ15" s="3">
        <f t="shared" si="22"/>
        <v>20</v>
      </c>
      <c r="BR15" s="35">
        <f t="shared" si="23"/>
        <v>109.39</v>
      </c>
      <c r="BS15" s="47">
        <f t="shared" si="24"/>
        <v>55.553524088125059</v>
      </c>
      <c r="BT15" s="12">
        <v>0</v>
      </c>
      <c r="BU15" s="2"/>
      <c r="BV15" s="2"/>
      <c r="BW15" s="3">
        <v>0</v>
      </c>
      <c r="BX15" s="3"/>
      <c r="BY15" s="3"/>
      <c r="BZ15" s="3"/>
      <c r="CA15" s="3"/>
      <c r="CB15" s="3"/>
      <c r="CC15" s="6">
        <f t="shared" si="25"/>
        <v>0</v>
      </c>
      <c r="CD15" s="10">
        <f t="shared" si="26"/>
        <v>0</v>
      </c>
      <c r="CE15" s="3">
        <f t="shared" si="27"/>
        <v>0</v>
      </c>
      <c r="CF15" s="11">
        <f t="shared" si="28"/>
        <v>0</v>
      </c>
      <c r="CG15" s="47" t="e">
        <f t="shared" si="29"/>
        <v>#DIV/0!</v>
      </c>
      <c r="CH15" s="12"/>
      <c r="CI15" s="2"/>
      <c r="CJ15" s="3"/>
      <c r="CK15" s="3"/>
      <c r="CL15" s="3"/>
      <c r="CM15" s="3"/>
      <c r="CN15" s="3"/>
      <c r="CO15" s="6">
        <f t="shared" si="30"/>
        <v>0</v>
      </c>
      <c r="CP15" s="10">
        <f t="shared" si="31"/>
        <v>0</v>
      </c>
      <c r="CQ15" s="3">
        <f t="shared" si="32"/>
        <v>0</v>
      </c>
      <c r="CR15" s="11">
        <f t="shared" si="33"/>
        <v>0</v>
      </c>
      <c r="CS15" s="12"/>
      <c r="CT15" s="2"/>
      <c r="CU15" s="3"/>
      <c r="CV15" s="3"/>
      <c r="CW15" s="3"/>
      <c r="CX15" s="3"/>
      <c r="CY15" s="3"/>
      <c r="CZ15" s="6">
        <f t="shared" si="34"/>
        <v>0</v>
      </c>
      <c r="DA15" s="10">
        <f t="shared" si="35"/>
        <v>0</v>
      </c>
      <c r="DB15" s="3">
        <f t="shared" si="36"/>
        <v>0</v>
      </c>
      <c r="DC15" s="11">
        <f t="shared" si="37"/>
        <v>0</v>
      </c>
      <c r="DD15" s="12"/>
      <c r="DE15" s="2"/>
      <c r="DF15" s="3"/>
      <c r="DG15" s="3"/>
      <c r="DH15" s="3"/>
      <c r="DI15" s="3"/>
      <c r="DJ15" s="3"/>
      <c r="DK15" s="6">
        <f t="shared" si="38"/>
        <v>0</v>
      </c>
      <c r="DL15" s="10">
        <f t="shared" si="39"/>
        <v>0</v>
      </c>
      <c r="DM15" s="3">
        <f t="shared" si="40"/>
        <v>0</v>
      </c>
      <c r="DN15" s="11">
        <f t="shared" si="41"/>
        <v>0</v>
      </c>
    </row>
    <row r="16" spans="1:118" ht="15">
      <c r="A16" s="14">
        <v>9</v>
      </c>
      <c r="B16" s="14">
        <v>8</v>
      </c>
      <c r="C16" s="8" t="s">
        <v>59</v>
      </c>
      <c r="D16" s="33" t="s">
        <v>47</v>
      </c>
      <c r="E16" s="32" t="s">
        <v>54</v>
      </c>
      <c r="F16" s="48">
        <f t="shared" si="0"/>
        <v>235.62943302971735</v>
      </c>
      <c r="G16" s="31">
        <f t="shared" si="1"/>
        <v>249.89999999999998</v>
      </c>
      <c r="H16" s="22">
        <f t="shared" si="2"/>
        <v>85.899999999999991</v>
      </c>
      <c r="I16" s="7">
        <f t="shared" si="3"/>
        <v>10</v>
      </c>
      <c r="J16" s="24">
        <f t="shared" si="4"/>
        <v>154</v>
      </c>
      <c r="K16" s="12">
        <v>16.98</v>
      </c>
      <c r="L16" s="2"/>
      <c r="M16" s="2"/>
      <c r="N16" s="2"/>
      <c r="O16" s="2"/>
      <c r="P16" s="2"/>
      <c r="Q16" s="2"/>
      <c r="R16" s="3">
        <v>10</v>
      </c>
      <c r="S16" s="3"/>
      <c r="T16" s="3"/>
      <c r="U16" s="3"/>
      <c r="V16" s="3"/>
      <c r="W16" s="13"/>
      <c r="X16" s="6">
        <f t="shared" si="5"/>
        <v>16.98</v>
      </c>
      <c r="Y16" s="10">
        <f t="shared" si="6"/>
        <v>10</v>
      </c>
      <c r="Z16" s="3">
        <f t="shared" si="7"/>
        <v>0</v>
      </c>
      <c r="AA16" s="35">
        <f t="shared" si="8"/>
        <v>26.98</v>
      </c>
      <c r="AB16" s="47">
        <f t="shared" si="9"/>
        <v>76.538176426982943</v>
      </c>
      <c r="AC16" s="12">
        <v>13.03</v>
      </c>
      <c r="AD16" s="2"/>
      <c r="AE16" s="2"/>
      <c r="AF16" s="2"/>
      <c r="AG16" s="3">
        <v>74</v>
      </c>
      <c r="AH16" s="3"/>
      <c r="AI16" s="3"/>
      <c r="AJ16" s="3"/>
      <c r="AK16" s="3"/>
      <c r="AL16" s="3"/>
      <c r="AM16" s="6">
        <f t="shared" si="10"/>
        <v>13.03</v>
      </c>
      <c r="AN16" s="10">
        <f t="shared" si="11"/>
        <v>74</v>
      </c>
      <c r="AO16" s="3">
        <f t="shared" si="12"/>
        <v>0</v>
      </c>
      <c r="AP16" s="11">
        <f t="shared" si="13"/>
        <v>87.03</v>
      </c>
      <c r="AQ16" s="47">
        <f t="shared" si="14"/>
        <v>30.633115017809949</v>
      </c>
      <c r="AR16" s="12">
        <v>26.15</v>
      </c>
      <c r="AS16" s="2"/>
      <c r="AT16" s="2"/>
      <c r="AU16" s="3">
        <v>16</v>
      </c>
      <c r="AV16" s="3"/>
      <c r="AW16" s="3"/>
      <c r="AX16" s="3"/>
      <c r="AY16" s="3"/>
      <c r="AZ16" s="3"/>
      <c r="BA16" s="6">
        <f t="shared" si="15"/>
        <v>26.15</v>
      </c>
      <c r="BB16" s="10">
        <f t="shared" si="16"/>
        <v>16</v>
      </c>
      <c r="BC16" s="3">
        <f t="shared" si="17"/>
        <v>0</v>
      </c>
      <c r="BD16" s="11">
        <f t="shared" si="18"/>
        <v>42.15</v>
      </c>
      <c r="BE16" s="47">
        <f t="shared" si="19"/>
        <v>63.629893238434164</v>
      </c>
      <c r="BF16" s="12">
        <v>29.74</v>
      </c>
      <c r="BG16" s="2"/>
      <c r="BH16" s="2"/>
      <c r="BI16" s="3">
        <v>54</v>
      </c>
      <c r="BJ16" s="3"/>
      <c r="BK16" s="3"/>
      <c r="BL16" s="3"/>
      <c r="BM16" s="3">
        <v>1</v>
      </c>
      <c r="BN16" s="3"/>
      <c r="BO16" s="6">
        <f t="shared" si="20"/>
        <v>29.74</v>
      </c>
      <c r="BP16" s="10">
        <f t="shared" si="21"/>
        <v>54</v>
      </c>
      <c r="BQ16" s="3">
        <f t="shared" si="22"/>
        <v>10</v>
      </c>
      <c r="BR16" s="35">
        <f t="shared" si="23"/>
        <v>93.74</v>
      </c>
      <c r="BS16" s="47">
        <f t="shared" si="24"/>
        <v>64.828248346490298</v>
      </c>
      <c r="BT16" s="12">
        <v>0</v>
      </c>
      <c r="BU16" s="2"/>
      <c r="BV16" s="2"/>
      <c r="BW16" s="3">
        <v>0</v>
      </c>
      <c r="BX16" s="3"/>
      <c r="BY16" s="3"/>
      <c r="BZ16" s="3"/>
      <c r="CA16" s="3"/>
      <c r="CB16" s="3"/>
      <c r="CC16" s="6">
        <f t="shared" si="25"/>
        <v>0</v>
      </c>
      <c r="CD16" s="10">
        <f t="shared" si="26"/>
        <v>0</v>
      </c>
      <c r="CE16" s="3">
        <f t="shared" si="27"/>
        <v>0</v>
      </c>
      <c r="CF16" s="11">
        <f t="shared" si="28"/>
        <v>0</v>
      </c>
      <c r="CG16" s="47" t="e">
        <f t="shared" si="29"/>
        <v>#DIV/0!</v>
      </c>
      <c r="CH16" s="12"/>
      <c r="CI16" s="2"/>
      <c r="CJ16" s="3"/>
      <c r="CK16" s="3"/>
      <c r="CL16" s="3"/>
      <c r="CM16" s="3"/>
      <c r="CN16" s="3"/>
      <c r="CO16" s="6">
        <f t="shared" si="30"/>
        <v>0</v>
      </c>
      <c r="CP16" s="10">
        <f t="shared" si="31"/>
        <v>0</v>
      </c>
      <c r="CQ16" s="3">
        <f t="shared" si="32"/>
        <v>0</v>
      </c>
      <c r="CR16" s="11">
        <f t="shared" si="33"/>
        <v>0</v>
      </c>
      <c r="CS16" s="12"/>
      <c r="CT16" s="2"/>
      <c r="CU16" s="3"/>
      <c r="CV16" s="3"/>
      <c r="CW16" s="3"/>
      <c r="CX16" s="3"/>
      <c r="CY16" s="3"/>
      <c r="CZ16" s="6">
        <f t="shared" si="34"/>
        <v>0</v>
      </c>
      <c r="DA16" s="10">
        <f t="shared" si="35"/>
        <v>0</v>
      </c>
      <c r="DB16" s="3">
        <f t="shared" si="36"/>
        <v>0</v>
      </c>
      <c r="DC16" s="11">
        <f t="shared" si="37"/>
        <v>0</v>
      </c>
      <c r="DD16" s="12"/>
      <c r="DE16" s="2"/>
      <c r="DF16" s="3"/>
      <c r="DG16" s="3"/>
      <c r="DH16" s="3"/>
      <c r="DI16" s="3"/>
      <c r="DJ16" s="3"/>
      <c r="DK16" s="6">
        <f t="shared" si="38"/>
        <v>0</v>
      </c>
      <c r="DL16" s="10">
        <f t="shared" si="39"/>
        <v>0</v>
      </c>
      <c r="DM16" s="3">
        <f t="shared" si="40"/>
        <v>0</v>
      </c>
      <c r="DN16" s="11">
        <f t="shared" si="41"/>
        <v>0</v>
      </c>
    </row>
    <row r="17" spans="1:118" ht="15">
      <c r="A17" s="14">
        <v>12</v>
      </c>
      <c r="B17" s="14">
        <v>9</v>
      </c>
      <c r="C17" s="8" t="s">
        <v>38</v>
      </c>
      <c r="D17" s="33" t="s">
        <v>53</v>
      </c>
      <c r="E17" s="32" t="s">
        <v>54</v>
      </c>
      <c r="F17" s="48">
        <f t="shared" si="0"/>
        <v>228.22666656623707</v>
      </c>
      <c r="G17" s="31">
        <f t="shared" si="1"/>
        <v>251.94</v>
      </c>
      <c r="H17" s="22">
        <f t="shared" si="2"/>
        <v>111.94</v>
      </c>
      <c r="I17" s="7">
        <f t="shared" si="3"/>
        <v>10</v>
      </c>
      <c r="J17" s="24">
        <f t="shared" si="4"/>
        <v>130</v>
      </c>
      <c r="K17" s="12">
        <v>21.55</v>
      </c>
      <c r="L17" s="2"/>
      <c r="M17" s="2"/>
      <c r="N17" s="2"/>
      <c r="O17" s="2"/>
      <c r="P17" s="2"/>
      <c r="Q17" s="2"/>
      <c r="R17" s="3">
        <v>9</v>
      </c>
      <c r="S17" s="3"/>
      <c r="T17" s="3"/>
      <c r="U17" s="3"/>
      <c r="V17" s="3"/>
      <c r="W17" s="13"/>
      <c r="X17" s="6">
        <f t="shared" si="5"/>
        <v>21.55</v>
      </c>
      <c r="Y17" s="10">
        <f t="shared" si="6"/>
        <v>9</v>
      </c>
      <c r="Z17" s="3">
        <f t="shared" si="7"/>
        <v>0</v>
      </c>
      <c r="AA17" s="35">
        <f t="shared" si="8"/>
        <v>30.55</v>
      </c>
      <c r="AB17" s="47">
        <f t="shared" si="9"/>
        <v>67.594108019639933</v>
      </c>
      <c r="AC17" s="12">
        <v>23.26</v>
      </c>
      <c r="AD17" s="2"/>
      <c r="AE17" s="2"/>
      <c r="AF17" s="2"/>
      <c r="AG17" s="3">
        <v>31</v>
      </c>
      <c r="AH17" s="3"/>
      <c r="AI17" s="3"/>
      <c r="AJ17" s="3"/>
      <c r="AK17" s="3"/>
      <c r="AL17" s="3"/>
      <c r="AM17" s="6">
        <f t="shared" si="10"/>
        <v>23.26</v>
      </c>
      <c r="AN17" s="10">
        <f t="shared" si="11"/>
        <v>31</v>
      </c>
      <c r="AO17" s="3">
        <f t="shared" si="12"/>
        <v>0</v>
      </c>
      <c r="AP17" s="11">
        <f t="shared" si="13"/>
        <v>54.260000000000005</v>
      </c>
      <c r="AQ17" s="47">
        <f t="shared" si="14"/>
        <v>49.133800221157387</v>
      </c>
      <c r="AR17" s="12">
        <v>25.84</v>
      </c>
      <c r="AS17" s="2"/>
      <c r="AT17" s="2"/>
      <c r="AU17" s="3">
        <v>17</v>
      </c>
      <c r="AV17" s="3"/>
      <c r="AW17" s="3"/>
      <c r="AX17" s="3"/>
      <c r="AY17" s="3"/>
      <c r="AZ17" s="3"/>
      <c r="BA17" s="6">
        <f t="shared" si="15"/>
        <v>25.84</v>
      </c>
      <c r="BB17" s="10">
        <f t="shared" si="16"/>
        <v>17</v>
      </c>
      <c r="BC17" s="3">
        <f t="shared" si="17"/>
        <v>0</v>
      </c>
      <c r="BD17" s="11">
        <f t="shared" si="18"/>
        <v>42.84</v>
      </c>
      <c r="BE17" s="47">
        <f t="shared" si="19"/>
        <v>62.605042016806721</v>
      </c>
      <c r="BF17" s="12">
        <v>41.29</v>
      </c>
      <c r="BG17" s="2"/>
      <c r="BH17" s="2"/>
      <c r="BI17" s="3">
        <v>73</v>
      </c>
      <c r="BJ17" s="3"/>
      <c r="BK17" s="3">
        <v>1</v>
      </c>
      <c r="BL17" s="3"/>
      <c r="BM17" s="3"/>
      <c r="BN17" s="3"/>
      <c r="BO17" s="6">
        <f t="shared" si="20"/>
        <v>41.29</v>
      </c>
      <c r="BP17" s="10">
        <f t="shared" si="21"/>
        <v>73</v>
      </c>
      <c r="BQ17" s="3">
        <f t="shared" si="22"/>
        <v>10</v>
      </c>
      <c r="BR17" s="35">
        <f t="shared" si="23"/>
        <v>124.28999999999999</v>
      </c>
      <c r="BS17" s="47">
        <f t="shared" si="24"/>
        <v>48.893716308633039</v>
      </c>
      <c r="BT17" s="12">
        <v>0</v>
      </c>
      <c r="BU17" s="2"/>
      <c r="BV17" s="2"/>
      <c r="BW17" s="3">
        <v>0</v>
      </c>
      <c r="BX17" s="3"/>
      <c r="BY17" s="3"/>
      <c r="BZ17" s="3"/>
      <c r="CA17" s="3"/>
      <c r="CB17" s="3"/>
      <c r="CC17" s="6">
        <f t="shared" si="25"/>
        <v>0</v>
      </c>
      <c r="CD17" s="10">
        <f t="shared" si="26"/>
        <v>0</v>
      </c>
      <c r="CE17" s="3">
        <f t="shared" si="27"/>
        <v>0</v>
      </c>
      <c r="CF17" s="11">
        <f t="shared" si="28"/>
        <v>0</v>
      </c>
      <c r="CG17" s="47" t="e">
        <f t="shared" si="29"/>
        <v>#DIV/0!</v>
      </c>
      <c r="CH17" s="12"/>
      <c r="CI17" s="2"/>
      <c r="CJ17" s="3"/>
      <c r="CK17" s="3"/>
      <c r="CL17" s="3"/>
      <c r="CM17" s="3"/>
      <c r="CN17" s="3"/>
      <c r="CO17" s="6">
        <f t="shared" si="30"/>
        <v>0</v>
      </c>
      <c r="CP17" s="10">
        <f t="shared" si="31"/>
        <v>0</v>
      </c>
      <c r="CQ17" s="3">
        <f t="shared" si="32"/>
        <v>0</v>
      </c>
      <c r="CR17" s="11">
        <f t="shared" si="33"/>
        <v>0</v>
      </c>
      <c r="CS17" s="12"/>
      <c r="CT17" s="2"/>
      <c r="CU17" s="3"/>
      <c r="CV17" s="3"/>
      <c r="CW17" s="3"/>
      <c r="CX17" s="3"/>
      <c r="CY17" s="3"/>
      <c r="CZ17" s="6">
        <f t="shared" si="34"/>
        <v>0</v>
      </c>
      <c r="DA17" s="10">
        <f t="shared" si="35"/>
        <v>0</v>
      </c>
      <c r="DB17" s="3">
        <f t="shared" si="36"/>
        <v>0</v>
      </c>
      <c r="DC17" s="11">
        <f t="shared" si="37"/>
        <v>0</v>
      </c>
      <c r="DD17" s="12"/>
      <c r="DE17" s="2"/>
      <c r="DF17" s="3"/>
      <c r="DG17" s="3"/>
      <c r="DH17" s="3"/>
      <c r="DI17" s="3"/>
      <c r="DJ17" s="3"/>
      <c r="DK17" s="6">
        <f t="shared" si="38"/>
        <v>0</v>
      </c>
      <c r="DL17" s="10">
        <f t="shared" si="39"/>
        <v>0</v>
      </c>
      <c r="DM17" s="3">
        <f t="shared" si="40"/>
        <v>0</v>
      </c>
      <c r="DN17" s="11">
        <f t="shared" si="41"/>
        <v>0</v>
      </c>
    </row>
    <row r="18" spans="1:118" ht="15">
      <c r="A18" s="14">
        <v>13</v>
      </c>
      <c r="B18" s="14">
        <v>10</v>
      </c>
      <c r="C18" s="8" t="s">
        <v>61</v>
      </c>
      <c r="D18" s="32" t="s">
        <v>51</v>
      </c>
      <c r="E18" s="32" t="s">
        <v>54</v>
      </c>
      <c r="F18" s="48">
        <f t="shared" si="0"/>
        <v>211.42244331935109</v>
      </c>
      <c r="G18" s="31">
        <f t="shared" si="1"/>
        <v>253.82</v>
      </c>
      <c r="H18" s="22">
        <f t="shared" si="2"/>
        <v>169.82</v>
      </c>
      <c r="I18" s="7">
        <f t="shared" si="3"/>
        <v>10</v>
      </c>
      <c r="J18" s="24">
        <f t="shared" si="4"/>
        <v>74</v>
      </c>
      <c r="K18" s="12">
        <v>35.33</v>
      </c>
      <c r="L18" s="2"/>
      <c r="M18" s="2"/>
      <c r="N18" s="2"/>
      <c r="O18" s="2"/>
      <c r="P18" s="2"/>
      <c r="Q18" s="2"/>
      <c r="R18" s="3">
        <v>11</v>
      </c>
      <c r="S18" s="3"/>
      <c r="T18" s="3"/>
      <c r="U18" s="3"/>
      <c r="V18" s="3"/>
      <c r="W18" s="13"/>
      <c r="X18" s="6">
        <f t="shared" si="5"/>
        <v>35.33</v>
      </c>
      <c r="Y18" s="10">
        <f t="shared" si="6"/>
        <v>11</v>
      </c>
      <c r="Z18" s="3">
        <f t="shared" si="7"/>
        <v>0</v>
      </c>
      <c r="AA18" s="11">
        <f t="shared" si="8"/>
        <v>46.33</v>
      </c>
      <c r="AB18" s="47">
        <f t="shared" si="9"/>
        <v>44.571551910209365</v>
      </c>
      <c r="AC18" s="12">
        <v>33.14</v>
      </c>
      <c r="AD18" s="2"/>
      <c r="AE18" s="2"/>
      <c r="AF18" s="2"/>
      <c r="AG18" s="3">
        <v>33</v>
      </c>
      <c r="AH18" s="3"/>
      <c r="AI18" s="3"/>
      <c r="AJ18" s="3"/>
      <c r="AK18" s="3"/>
      <c r="AL18" s="3"/>
      <c r="AM18" s="6">
        <f t="shared" si="10"/>
        <v>33.14</v>
      </c>
      <c r="AN18" s="10">
        <f t="shared" si="11"/>
        <v>33</v>
      </c>
      <c r="AO18" s="3">
        <f t="shared" si="12"/>
        <v>0</v>
      </c>
      <c r="AP18" s="11">
        <f t="shared" si="13"/>
        <v>66.14</v>
      </c>
      <c r="AQ18" s="47">
        <f t="shared" si="14"/>
        <v>40.308436649531302</v>
      </c>
      <c r="AR18" s="12">
        <v>32.44</v>
      </c>
      <c r="AS18" s="2"/>
      <c r="AT18" s="2"/>
      <c r="AU18" s="3">
        <v>8</v>
      </c>
      <c r="AV18" s="3"/>
      <c r="AW18" s="3"/>
      <c r="AX18" s="3"/>
      <c r="AY18" s="3"/>
      <c r="AZ18" s="3"/>
      <c r="BA18" s="6">
        <f t="shared" si="15"/>
        <v>32.44</v>
      </c>
      <c r="BB18" s="10">
        <f t="shared" si="16"/>
        <v>8</v>
      </c>
      <c r="BC18" s="3">
        <f t="shared" si="17"/>
        <v>0</v>
      </c>
      <c r="BD18" s="11">
        <f t="shared" si="18"/>
        <v>40.44</v>
      </c>
      <c r="BE18" s="47">
        <f t="shared" si="19"/>
        <v>66.320474777448084</v>
      </c>
      <c r="BF18" s="12">
        <v>68.91</v>
      </c>
      <c r="BG18" s="2"/>
      <c r="BH18" s="2"/>
      <c r="BI18" s="3">
        <v>22</v>
      </c>
      <c r="BJ18" s="3"/>
      <c r="BK18" s="3"/>
      <c r="BL18" s="3"/>
      <c r="BM18" s="3">
        <v>1</v>
      </c>
      <c r="BN18" s="3"/>
      <c r="BO18" s="6">
        <f t="shared" si="20"/>
        <v>68.91</v>
      </c>
      <c r="BP18" s="10">
        <f t="shared" si="21"/>
        <v>22</v>
      </c>
      <c r="BQ18" s="3">
        <f t="shared" si="22"/>
        <v>10</v>
      </c>
      <c r="BR18" s="11">
        <f t="shared" si="23"/>
        <v>100.91</v>
      </c>
      <c r="BS18" s="47">
        <f t="shared" si="24"/>
        <v>60.221979982162331</v>
      </c>
      <c r="BT18" s="12">
        <v>0</v>
      </c>
      <c r="BU18" s="2"/>
      <c r="BV18" s="2"/>
      <c r="BW18" s="3">
        <v>0</v>
      </c>
      <c r="BX18" s="3"/>
      <c r="BY18" s="3"/>
      <c r="BZ18" s="3"/>
      <c r="CA18" s="3"/>
      <c r="CB18" s="3"/>
      <c r="CC18" s="6">
        <f t="shared" si="25"/>
        <v>0</v>
      </c>
      <c r="CD18" s="10">
        <f t="shared" si="26"/>
        <v>0</v>
      </c>
      <c r="CE18" s="3">
        <f t="shared" si="27"/>
        <v>0</v>
      </c>
      <c r="CF18" s="11">
        <f t="shared" si="28"/>
        <v>0</v>
      </c>
      <c r="CG18" s="47" t="e">
        <f t="shared" si="29"/>
        <v>#DIV/0!</v>
      </c>
      <c r="CH18" s="12"/>
      <c r="CI18" s="2"/>
      <c r="CJ18" s="3"/>
      <c r="CK18" s="3"/>
      <c r="CL18" s="3"/>
      <c r="CM18" s="3"/>
      <c r="CN18" s="3"/>
      <c r="CO18" s="6">
        <f t="shared" si="30"/>
        <v>0</v>
      </c>
      <c r="CP18" s="10">
        <f t="shared" si="31"/>
        <v>0</v>
      </c>
      <c r="CQ18" s="3">
        <f t="shared" si="32"/>
        <v>0</v>
      </c>
      <c r="CR18" s="11">
        <f t="shared" si="33"/>
        <v>0</v>
      </c>
      <c r="CS18" s="12"/>
      <c r="CT18" s="2"/>
      <c r="CU18" s="3"/>
      <c r="CV18" s="3"/>
      <c r="CW18" s="3"/>
      <c r="CX18" s="3"/>
      <c r="CY18" s="3"/>
      <c r="CZ18" s="6">
        <f t="shared" si="34"/>
        <v>0</v>
      </c>
      <c r="DA18" s="10">
        <f t="shared" si="35"/>
        <v>0</v>
      </c>
      <c r="DB18" s="3">
        <f t="shared" si="36"/>
        <v>0</v>
      </c>
      <c r="DC18" s="11">
        <f t="shared" si="37"/>
        <v>0</v>
      </c>
      <c r="DD18" s="12"/>
      <c r="DE18" s="2"/>
      <c r="DF18" s="3"/>
      <c r="DG18" s="3"/>
      <c r="DH18" s="3"/>
      <c r="DI18" s="3"/>
      <c r="DJ18" s="3"/>
      <c r="DK18" s="6">
        <f t="shared" si="38"/>
        <v>0</v>
      </c>
      <c r="DL18" s="10">
        <f t="shared" si="39"/>
        <v>0</v>
      </c>
      <c r="DM18" s="3">
        <f t="shared" si="40"/>
        <v>0</v>
      </c>
      <c r="DN18" s="11">
        <f t="shared" si="41"/>
        <v>0</v>
      </c>
    </row>
    <row r="19" spans="1:118" ht="15">
      <c r="A19" s="14">
        <v>14</v>
      </c>
      <c r="B19" s="14">
        <v>11</v>
      </c>
      <c r="C19" s="8" t="s">
        <v>65</v>
      </c>
      <c r="D19" s="33" t="s">
        <v>53</v>
      </c>
      <c r="E19" s="32" t="s">
        <v>54</v>
      </c>
      <c r="F19" s="48">
        <f t="shared" si="0"/>
        <v>201.02993742222748</v>
      </c>
      <c r="G19" s="31">
        <f t="shared" si="1"/>
        <v>297.76</v>
      </c>
      <c r="H19" s="22">
        <f t="shared" si="2"/>
        <v>113.76</v>
      </c>
      <c r="I19" s="7">
        <f t="shared" si="3"/>
        <v>50</v>
      </c>
      <c r="J19" s="24">
        <f t="shared" si="4"/>
        <v>134</v>
      </c>
      <c r="K19" s="12">
        <v>24.63</v>
      </c>
      <c r="L19" s="2"/>
      <c r="M19" s="2"/>
      <c r="N19" s="2"/>
      <c r="O19" s="2"/>
      <c r="P19" s="2"/>
      <c r="Q19" s="2"/>
      <c r="R19" s="3">
        <v>27</v>
      </c>
      <c r="S19" s="3"/>
      <c r="T19" s="3"/>
      <c r="U19" s="3"/>
      <c r="V19" s="3"/>
      <c r="W19" s="13"/>
      <c r="X19" s="6">
        <f t="shared" si="5"/>
        <v>24.63</v>
      </c>
      <c r="Y19" s="10">
        <f t="shared" si="6"/>
        <v>27</v>
      </c>
      <c r="Z19" s="3">
        <f t="shared" si="7"/>
        <v>0</v>
      </c>
      <c r="AA19" s="35">
        <f t="shared" si="8"/>
        <v>51.629999999999995</v>
      </c>
      <c r="AB19" s="47">
        <f t="shared" si="9"/>
        <v>39.996126283168707</v>
      </c>
      <c r="AC19" s="12">
        <v>21.3</v>
      </c>
      <c r="AD19" s="2"/>
      <c r="AE19" s="2"/>
      <c r="AF19" s="2"/>
      <c r="AG19" s="3">
        <v>60</v>
      </c>
      <c r="AH19" s="3"/>
      <c r="AI19" s="3">
        <v>3</v>
      </c>
      <c r="AJ19" s="3"/>
      <c r="AK19" s="3"/>
      <c r="AL19" s="3"/>
      <c r="AM19" s="6">
        <f t="shared" si="10"/>
        <v>21.3</v>
      </c>
      <c r="AN19" s="10">
        <f t="shared" si="11"/>
        <v>60</v>
      </c>
      <c r="AO19" s="3">
        <f t="shared" si="12"/>
        <v>30</v>
      </c>
      <c r="AP19" s="11">
        <f t="shared" si="13"/>
        <v>111.3</v>
      </c>
      <c r="AQ19" s="47">
        <f t="shared" si="14"/>
        <v>23.953279424977538</v>
      </c>
      <c r="AR19" s="12">
        <v>26.27</v>
      </c>
      <c r="AS19" s="2"/>
      <c r="AT19" s="2"/>
      <c r="AU19" s="3">
        <v>9</v>
      </c>
      <c r="AV19" s="3"/>
      <c r="AW19" s="3"/>
      <c r="AX19" s="3"/>
      <c r="AY19" s="3"/>
      <c r="AZ19" s="3"/>
      <c r="BA19" s="6">
        <f t="shared" si="15"/>
        <v>26.27</v>
      </c>
      <c r="BB19" s="10">
        <f t="shared" si="16"/>
        <v>9</v>
      </c>
      <c r="BC19" s="3">
        <f t="shared" si="17"/>
        <v>0</v>
      </c>
      <c r="BD19" s="11">
        <f t="shared" si="18"/>
        <v>35.269999999999996</v>
      </c>
      <c r="BE19" s="47">
        <f t="shared" si="19"/>
        <v>76.041962007371708</v>
      </c>
      <c r="BF19" s="12">
        <v>41.56</v>
      </c>
      <c r="BG19" s="2"/>
      <c r="BH19" s="2"/>
      <c r="BI19" s="3">
        <v>38</v>
      </c>
      <c r="BJ19" s="3"/>
      <c r="BK19" s="3"/>
      <c r="BL19" s="3"/>
      <c r="BM19" s="3">
        <v>2</v>
      </c>
      <c r="BN19" s="3"/>
      <c r="BO19" s="6">
        <f t="shared" si="20"/>
        <v>41.56</v>
      </c>
      <c r="BP19" s="10">
        <f t="shared" si="21"/>
        <v>38</v>
      </c>
      <c r="BQ19" s="3">
        <f t="shared" si="22"/>
        <v>20</v>
      </c>
      <c r="BR19" s="35">
        <f t="shared" si="23"/>
        <v>99.56</v>
      </c>
      <c r="BS19" s="47">
        <f t="shared" si="24"/>
        <v>61.038569706709524</v>
      </c>
      <c r="BT19" s="12">
        <v>0</v>
      </c>
      <c r="BU19" s="2"/>
      <c r="BV19" s="2"/>
      <c r="BW19" s="3">
        <v>0</v>
      </c>
      <c r="BX19" s="3"/>
      <c r="BY19" s="3"/>
      <c r="BZ19" s="3"/>
      <c r="CA19" s="3"/>
      <c r="CB19" s="3"/>
      <c r="CC19" s="6">
        <f t="shared" si="25"/>
        <v>0</v>
      </c>
      <c r="CD19" s="10">
        <f t="shared" si="26"/>
        <v>0</v>
      </c>
      <c r="CE19" s="3">
        <f t="shared" si="27"/>
        <v>0</v>
      </c>
      <c r="CF19" s="11">
        <f t="shared" si="28"/>
        <v>0</v>
      </c>
      <c r="CG19" s="47" t="e">
        <f t="shared" si="29"/>
        <v>#DIV/0!</v>
      </c>
      <c r="CH19" s="12"/>
      <c r="CI19" s="2"/>
      <c r="CJ19" s="3"/>
      <c r="CK19" s="3"/>
      <c r="CL19" s="3"/>
      <c r="CM19" s="3"/>
      <c r="CN19" s="3"/>
      <c r="CO19" s="6">
        <f t="shared" si="30"/>
        <v>0</v>
      </c>
      <c r="CP19" s="10">
        <f t="shared" si="31"/>
        <v>0</v>
      </c>
      <c r="CQ19" s="3">
        <f t="shared" si="32"/>
        <v>0</v>
      </c>
      <c r="CR19" s="11">
        <f t="shared" si="33"/>
        <v>0</v>
      </c>
      <c r="CS19" s="12"/>
      <c r="CT19" s="2"/>
      <c r="CU19" s="3"/>
      <c r="CV19" s="3"/>
      <c r="CW19" s="3"/>
      <c r="CX19" s="3"/>
      <c r="CY19" s="3"/>
      <c r="CZ19" s="6">
        <f t="shared" si="34"/>
        <v>0</v>
      </c>
      <c r="DA19" s="10">
        <f t="shared" si="35"/>
        <v>0</v>
      </c>
      <c r="DB19" s="3">
        <f t="shared" si="36"/>
        <v>0</v>
      </c>
      <c r="DC19" s="11">
        <f t="shared" si="37"/>
        <v>0</v>
      </c>
      <c r="DD19" s="12"/>
      <c r="DE19" s="2"/>
      <c r="DF19" s="3"/>
      <c r="DG19" s="3"/>
      <c r="DH19" s="3"/>
      <c r="DI19" s="3"/>
      <c r="DJ19" s="3"/>
      <c r="DK19" s="6">
        <f t="shared" si="38"/>
        <v>0</v>
      </c>
      <c r="DL19" s="10">
        <f t="shared" si="39"/>
        <v>0</v>
      </c>
      <c r="DM19" s="3">
        <f t="shared" si="40"/>
        <v>0</v>
      </c>
      <c r="DN19" s="11">
        <f t="shared" si="41"/>
        <v>0</v>
      </c>
    </row>
    <row r="20" spans="1:118" ht="15">
      <c r="A20" s="14"/>
      <c r="B20" s="14"/>
      <c r="C20" s="8"/>
      <c r="D20" s="33"/>
      <c r="E20" s="32"/>
      <c r="F20" s="48"/>
      <c r="G20" s="31"/>
      <c r="H20" s="22"/>
      <c r="I20" s="7"/>
      <c r="J20" s="24"/>
      <c r="K20" s="12"/>
      <c r="L20" s="2"/>
      <c r="M20" s="2"/>
      <c r="N20" s="2"/>
      <c r="O20" s="2"/>
      <c r="P20" s="2"/>
      <c r="Q20" s="2"/>
      <c r="R20" s="3"/>
      <c r="S20" s="3"/>
      <c r="T20" s="3"/>
      <c r="U20" s="3"/>
      <c r="V20" s="3"/>
      <c r="W20" s="13"/>
      <c r="X20" s="6"/>
      <c r="Y20" s="10"/>
      <c r="Z20" s="3"/>
      <c r="AA20" s="35"/>
      <c r="AB20" s="47"/>
      <c r="AC20" s="12"/>
      <c r="AD20" s="2"/>
      <c r="AE20" s="2"/>
      <c r="AF20" s="2"/>
      <c r="AG20" s="3"/>
      <c r="AH20" s="3"/>
      <c r="AI20" s="3"/>
      <c r="AJ20" s="3"/>
      <c r="AK20" s="3"/>
      <c r="AL20" s="3"/>
      <c r="AM20" s="6"/>
      <c r="AN20" s="10"/>
      <c r="AO20" s="3"/>
      <c r="AP20" s="11"/>
      <c r="AQ20" s="47"/>
      <c r="AR20" s="12"/>
      <c r="AS20" s="2"/>
      <c r="AT20" s="2"/>
      <c r="AU20" s="3"/>
      <c r="AV20" s="3"/>
      <c r="AW20" s="3"/>
      <c r="AX20" s="3"/>
      <c r="AY20" s="3"/>
      <c r="AZ20" s="3"/>
      <c r="BA20" s="6"/>
      <c r="BB20" s="10"/>
      <c r="BC20" s="3"/>
      <c r="BD20" s="11"/>
      <c r="BE20" s="47"/>
      <c r="BF20" s="12"/>
      <c r="BG20" s="2"/>
      <c r="BH20" s="2"/>
      <c r="BI20" s="3"/>
      <c r="BJ20" s="3"/>
      <c r="BK20" s="3"/>
      <c r="BL20" s="3"/>
      <c r="BM20" s="3"/>
      <c r="BN20" s="3"/>
      <c r="BO20" s="6"/>
      <c r="BP20" s="10"/>
      <c r="BQ20" s="3"/>
      <c r="BR20" s="35"/>
      <c r="BS20" s="47"/>
      <c r="BT20" s="12"/>
      <c r="BU20" s="2"/>
      <c r="BV20" s="2"/>
      <c r="BW20" s="3"/>
      <c r="BX20" s="3"/>
      <c r="BY20" s="3"/>
      <c r="BZ20" s="3"/>
      <c r="CA20" s="3"/>
      <c r="CB20" s="3"/>
      <c r="CC20" s="6"/>
      <c r="CD20" s="10"/>
      <c r="CE20" s="3"/>
      <c r="CF20" s="11"/>
      <c r="CG20" s="47"/>
      <c r="CH20" s="12"/>
      <c r="CI20" s="2"/>
      <c r="CJ20" s="3"/>
      <c r="CK20" s="3"/>
      <c r="CL20" s="3"/>
      <c r="CM20" s="3"/>
      <c r="CN20" s="3"/>
      <c r="CO20" s="6"/>
      <c r="CP20" s="10"/>
      <c r="CQ20" s="3"/>
      <c r="CR20" s="11"/>
      <c r="CS20" s="12"/>
      <c r="CT20" s="2"/>
      <c r="CU20" s="3"/>
      <c r="CV20" s="3"/>
      <c r="CW20" s="3"/>
      <c r="CX20" s="3"/>
      <c r="CY20" s="3"/>
      <c r="CZ20" s="6"/>
      <c r="DA20" s="10"/>
      <c r="DB20" s="3"/>
      <c r="DC20" s="11"/>
      <c r="DD20" s="12"/>
      <c r="DE20" s="2"/>
      <c r="DF20" s="3"/>
      <c r="DG20" s="3"/>
      <c r="DH20" s="3"/>
      <c r="DI20" s="3"/>
      <c r="DJ20" s="3"/>
      <c r="DK20" s="6"/>
      <c r="DL20" s="10"/>
      <c r="DM20" s="3"/>
      <c r="DN20" s="11"/>
    </row>
    <row r="21" spans="1:118" ht="25.5">
      <c r="A21" s="14"/>
      <c r="B21" s="14"/>
      <c r="C21" s="38" t="s">
        <v>48</v>
      </c>
      <c r="D21" s="33"/>
      <c r="E21" s="32"/>
      <c r="F21" s="48"/>
      <c r="G21" s="31"/>
      <c r="H21" s="22"/>
      <c r="I21" s="7"/>
      <c r="J21" s="24"/>
      <c r="K21" s="12"/>
      <c r="L21" s="2"/>
      <c r="M21" s="2"/>
      <c r="N21" s="2"/>
      <c r="O21" s="2"/>
      <c r="P21" s="2"/>
      <c r="Q21" s="2"/>
      <c r="R21" s="3"/>
      <c r="S21" s="3"/>
      <c r="T21" s="3"/>
      <c r="U21" s="3"/>
      <c r="V21" s="3"/>
      <c r="W21" s="13"/>
      <c r="X21" s="6"/>
      <c r="Y21" s="10"/>
      <c r="Z21" s="3"/>
      <c r="AA21" s="35"/>
      <c r="AB21" s="47"/>
      <c r="AC21" s="12"/>
      <c r="AD21" s="2"/>
      <c r="AE21" s="2"/>
      <c r="AF21" s="2"/>
      <c r="AG21" s="3"/>
      <c r="AH21" s="3"/>
      <c r="AI21" s="3"/>
      <c r="AJ21" s="3"/>
      <c r="AK21" s="3"/>
      <c r="AL21" s="3"/>
      <c r="AM21" s="6"/>
      <c r="AN21" s="10"/>
      <c r="AO21" s="3"/>
      <c r="AP21" s="11"/>
      <c r="AQ21" s="47"/>
      <c r="AR21" s="12"/>
      <c r="AS21" s="2"/>
      <c r="AT21" s="2"/>
      <c r="AU21" s="3"/>
      <c r="AV21" s="3"/>
      <c r="AW21" s="3"/>
      <c r="AX21" s="3"/>
      <c r="AY21" s="3"/>
      <c r="AZ21" s="3"/>
      <c r="BA21" s="6"/>
      <c r="BB21" s="10"/>
      <c r="BC21" s="3"/>
      <c r="BD21" s="11"/>
      <c r="BE21" s="47"/>
      <c r="BF21" s="12"/>
      <c r="BG21" s="2"/>
      <c r="BH21" s="2"/>
      <c r="BI21" s="3"/>
      <c r="BJ21" s="3"/>
      <c r="BK21" s="3"/>
      <c r="BL21" s="3"/>
      <c r="BM21" s="3"/>
      <c r="BN21" s="3"/>
      <c r="BO21" s="6"/>
      <c r="BP21" s="10"/>
      <c r="BQ21" s="3"/>
      <c r="BR21" s="35"/>
      <c r="BS21" s="47"/>
      <c r="BT21" s="12"/>
      <c r="BU21" s="2"/>
      <c r="BV21" s="2"/>
      <c r="BW21" s="3"/>
      <c r="BX21" s="3"/>
      <c r="BY21" s="3"/>
      <c r="BZ21" s="3"/>
      <c r="CA21" s="3"/>
      <c r="CB21" s="3"/>
      <c r="CC21" s="6"/>
      <c r="CD21" s="10"/>
      <c r="CE21" s="3"/>
      <c r="CF21" s="11"/>
      <c r="CG21" s="47"/>
      <c r="CH21" s="12"/>
      <c r="CI21" s="2"/>
      <c r="CJ21" s="3"/>
      <c r="CK21" s="3"/>
      <c r="CL21" s="3"/>
      <c r="CM21" s="3"/>
      <c r="CN21" s="3"/>
      <c r="CO21" s="6"/>
      <c r="CP21" s="10"/>
      <c r="CQ21" s="3"/>
      <c r="CR21" s="11"/>
      <c r="CS21" s="12"/>
      <c r="CT21" s="2"/>
      <c r="CU21" s="3"/>
      <c r="CV21" s="3"/>
      <c r="CW21" s="3"/>
      <c r="CX21" s="3"/>
      <c r="CY21" s="3"/>
      <c r="CZ21" s="6"/>
      <c r="DA21" s="10"/>
      <c r="DB21" s="3"/>
      <c r="DC21" s="11"/>
      <c r="DD21" s="12"/>
      <c r="DE21" s="2"/>
      <c r="DF21" s="3"/>
      <c r="DG21" s="3"/>
      <c r="DH21" s="3"/>
      <c r="DI21" s="3"/>
      <c r="DJ21" s="3"/>
      <c r="DK21" s="6"/>
      <c r="DL21" s="10"/>
      <c r="DM21" s="3"/>
      <c r="DN21" s="11"/>
    </row>
    <row r="22" spans="1:118" ht="15">
      <c r="A22" s="14">
        <v>15</v>
      </c>
      <c r="B22" s="14">
        <v>1</v>
      </c>
      <c r="C22" s="8" t="s">
        <v>60</v>
      </c>
      <c r="D22" s="9" t="s">
        <v>58</v>
      </c>
      <c r="E22" s="33" t="s">
        <v>50</v>
      </c>
      <c r="F22" s="48">
        <f xml:space="preserve"> AB22+AQ22+BE22+BS22</f>
        <v>170.57912058475037</v>
      </c>
      <c r="G22" s="31">
        <f>H22+I22+J22</f>
        <v>329.2</v>
      </c>
      <c r="H22" s="22">
        <f>X22+AM22+BA22+BO22+CC22+CO22+CZ22+DK22</f>
        <v>139.19999999999999</v>
      </c>
      <c r="I22" s="7">
        <f>Z22+AO22+BC22+BQ22+CE22+CQ22+DB22+DM22</f>
        <v>0</v>
      </c>
      <c r="J22" s="24">
        <f>R22+AG22+AU22+BI22+BW22+CJ22+CU22+DF22</f>
        <v>190</v>
      </c>
      <c r="K22" s="12">
        <v>26.59</v>
      </c>
      <c r="L22" s="2"/>
      <c r="M22" s="2"/>
      <c r="N22" s="2"/>
      <c r="O22" s="2"/>
      <c r="P22" s="2"/>
      <c r="Q22" s="2"/>
      <c r="R22" s="3">
        <v>13</v>
      </c>
      <c r="S22" s="3"/>
      <c r="T22" s="3"/>
      <c r="U22" s="3"/>
      <c r="V22" s="3"/>
      <c r="W22" s="13"/>
      <c r="X22" s="6">
        <f>K22+L22+M22+N22+O22+P22+Q22</f>
        <v>26.59</v>
      </c>
      <c r="Y22" s="10">
        <f>R22</f>
        <v>13</v>
      </c>
      <c r="Z22" s="3">
        <f>(S22*5)+(T22*10)+(U22*15)+(V22*10)+(W22*20)</f>
        <v>0</v>
      </c>
      <c r="AA22" s="11">
        <f>X22+Y22+Z22</f>
        <v>39.590000000000003</v>
      </c>
      <c r="AB22" s="47">
        <f>(MIN(AA$5:AA$27)/AA22)*100</f>
        <v>52.159636271785793</v>
      </c>
      <c r="AC22" s="12">
        <v>21.92</v>
      </c>
      <c r="AD22" s="2"/>
      <c r="AE22" s="2"/>
      <c r="AF22" s="2"/>
      <c r="AG22" s="3">
        <v>79</v>
      </c>
      <c r="AH22" s="3"/>
      <c r="AI22" s="3"/>
      <c r="AJ22" s="3"/>
      <c r="AK22" s="3"/>
      <c r="AL22" s="3"/>
      <c r="AM22" s="6">
        <f>AC22+AD22+AE22+AF22</f>
        <v>21.92</v>
      </c>
      <c r="AN22" s="10">
        <f>AG22</f>
        <v>79</v>
      </c>
      <c r="AO22" s="3">
        <f>(AH22*5)+(AI22*10)+(AJ22*15)+(AK22*10)+(AL22*20)</f>
        <v>0</v>
      </c>
      <c r="AP22" s="11">
        <f>AM22+AN22+AO22</f>
        <v>100.92</v>
      </c>
      <c r="AQ22" s="47">
        <f>(MIN(AP$5:AP$27)/AP22)*100</f>
        <v>26.41696393182719</v>
      </c>
      <c r="AR22" s="12">
        <v>25</v>
      </c>
      <c r="AS22" s="2"/>
      <c r="AT22" s="2"/>
      <c r="AU22" s="3">
        <v>67</v>
      </c>
      <c r="AV22" s="3"/>
      <c r="AW22" s="3"/>
      <c r="AX22" s="3"/>
      <c r="AY22" s="3"/>
      <c r="AZ22" s="3"/>
      <c r="BA22" s="6">
        <f>AR22+AS22+AT22</f>
        <v>25</v>
      </c>
      <c r="BB22" s="10">
        <f>AU22</f>
        <v>67</v>
      </c>
      <c r="BC22" s="3">
        <f>(AV22*5)+(AW22*10)+(AX22*15)+(AY22*10)+(AZ22*20)</f>
        <v>0</v>
      </c>
      <c r="BD22" s="35">
        <f>BA22+BB22+BC22</f>
        <v>92</v>
      </c>
      <c r="BE22" s="47">
        <f>(MIN(BD$5:BD$27)/BD22)*100</f>
        <v>29.152173913043477</v>
      </c>
      <c r="BF22" s="12">
        <v>65.69</v>
      </c>
      <c r="BG22" s="2"/>
      <c r="BH22" s="2"/>
      <c r="BI22" s="3">
        <v>31</v>
      </c>
      <c r="BJ22" s="3"/>
      <c r="BK22" s="3"/>
      <c r="BL22" s="3"/>
      <c r="BM22" s="3"/>
      <c r="BN22" s="3"/>
      <c r="BO22" s="6">
        <f>BF22+BG22+BH22</f>
        <v>65.69</v>
      </c>
      <c r="BP22" s="10">
        <f>BI22</f>
        <v>31</v>
      </c>
      <c r="BQ22" s="3">
        <f>(BJ22*5)+(BK22*10)+(BL22*15)+(BM22*10)+(BN22*20)</f>
        <v>0</v>
      </c>
      <c r="BR22" s="35">
        <f>BO22+BP22+BQ22</f>
        <v>96.69</v>
      </c>
      <c r="BS22" s="47">
        <f>(MIN(BR$5:BR$27)/BR22)*100</f>
        <v>62.85034646809391</v>
      </c>
      <c r="BT22" s="12">
        <v>0</v>
      </c>
      <c r="BU22" s="2"/>
      <c r="BV22" s="2"/>
      <c r="BW22" s="3">
        <v>0</v>
      </c>
      <c r="BX22" s="3"/>
      <c r="BY22" s="3"/>
      <c r="BZ22" s="3"/>
      <c r="CA22" s="3"/>
      <c r="CB22" s="3"/>
      <c r="CC22" s="6">
        <f>BT22+BU22+BV22</f>
        <v>0</v>
      </c>
      <c r="CD22" s="10">
        <f>BW22</f>
        <v>0</v>
      </c>
      <c r="CE22" s="3">
        <f>(BX22*5)+(BY22*10)+(BZ22*15)+(CA22*10)+(CB22*20)</f>
        <v>0</v>
      </c>
      <c r="CF22" s="11">
        <f>CC22+CD22+CE22</f>
        <v>0</v>
      </c>
      <c r="CG22" s="47" t="e">
        <f>(MIN(CF$5:CF$27)/CF22)*100</f>
        <v>#DIV/0!</v>
      </c>
      <c r="CH22" s="12"/>
      <c r="CI22" s="2"/>
      <c r="CJ22" s="3"/>
      <c r="CK22" s="3"/>
      <c r="CL22" s="3"/>
      <c r="CM22" s="3"/>
      <c r="CN22" s="3"/>
      <c r="CO22" s="6">
        <f>CH22+CI22</f>
        <v>0</v>
      </c>
      <c r="CP22" s="10">
        <f>CI22</f>
        <v>0</v>
      </c>
      <c r="CQ22" s="3">
        <f>(CK22*3)+(CL22*5)+(CM22*5)+(CN22*20)</f>
        <v>0</v>
      </c>
      <c r="CR22" s="11">
        <f>CO22+CP22+CQ22</f>
        <v>0</v>
      </c>
      <c r="CS22" s="12"/>
      <c r="CT22" s="2"/>
      <c r="CU22" s="3"/>
      <c r="CV22" s="3"/>
      <c r="CW22" s="3"/>
      <c r="CX22" s="3"/>
      <c r="CY22" s="3"/>
      <c r="CZ22" s="6">
        <f>CS22+CT22</f>
        <v>0</v>
      </c>
      <c r="DA22" s="10">
        <f>CT22</f>
        <v>0</v>
      </c>
      <c r="DB22" s="3">
        <f>(CV22*3)+(CW22*5)+(CX22*5)+(CY22*20)</f>
        <v>0</v>
      </c>
      <c r="DC22" s="11">
        <f>CZ22+DA22+DB22</f>
        <v>0</v>
      </c>
      <c r="DD22" s="12"/>
      <c r="DE22" s="2"/>
      <c r="DF22" s="3"/>
      <c r="DG22" s="3"/>
      <c r="DH22" s="3"/>
      <c r="DI22" s="3"/>
      <c r="DJ22" s="3"/>
      <c r="DK22" s="6">
        <f>DD22+DE22</f>
        <v>0</v>
      </c>
      <c r="DL22" s="10">
        <f>DE22</f>
        <v>0</v>
      </c>
      <c r="DM22" s="3">
        <f>(DG22*3)+(DH22*5)+(DI22*5)+(DJ22*20)</f>
        <v>0</v>
      </c>
      <c r="DN22" s="11">
        <f>DK22+DL22+DM22</f>
        <v>0</v>
      </c>
    </row>
    <row r="23" spans="1:118" ht="15">
      <c r="A23" s="14">
        <v>16</v>
      </c>
      <c r="B23" s="14">
        <v>2</v>
      </c>
      <c r="C23" s="8" t="s">
        <v>64</v>
      </c>
      <c r="D23" s="9" t="s">
        <v>66</v>
      </c>
      <c r="E23" s="32" t="s">
        <v>54</v>
      </c>
      <c r="F23" s="48">
        <f xml:space="preserve"> AB23+AQ23+BE23+BS23</f>
        <v>95.988665779485586</v>
      </c>
      <c r="G23" s="31">
        <f>H23+I23+J23</f>
        <v>627.87</v>
      </c>
      <c r="H23" s="22">
        <f>X23+AM23+BA23+BO23+CC23+CO23+CZ23+DK23</f>
        <v>120.87</v>
      </c>
      <c r="I23" s="7">
        <f>Z23+AO23+BC23+BQ23+CE23+CQ23+DB23+DM23</f>
        <v>90</v>
      </c>
      <c r="J23" s="24">
        <f>R23+AG23+AU23+BI23+BW23+CJ23+CU23+DF23</f>
        <v>417</v>
      </c>
      <c r="K23" s="12">
        <v>27.91</v>
      </c>
      <c r="L23" s="2"/>
      <c r="M23" s="2"/>
      <c r="N23" s="2"/>
      <c r="O23" s="2"/>
      <c r="P23" s="2"/>
      <c r="Q23" s="2"/>
      <c r="R23" s="3">
        <v>33</v>
      </c>
      <c r="S23" s="3"/>
      <c r="T23" s="3"/>
      <c r="U23" s="3"/>
      <c r="V23" s="3"/>
      <c r="W23" s="13"/>
      <c r="X23" s="6">
        <f>K23+L23+M23+N23+O23+P23+Q23</f>
        <v>27.91</v>
      </c>
      <c r="Y23" s="10">
        <f>R23</f>
        <v>33</v>
      </c>
      <c r="Z23" s="3">
        <f>(S23*5)+(T23*10)+(U23*15)+(V23*10)+(W23*20)</f>
        <v>0</v>
      </c>
      <c r="AA23" s="11">
        <f>X23+Y23+Z23</f>
        <v>60.91</v>
      </c>
      <c r="AB23" s="47">
        <f>(MIN(AA$5:AA$27)/AA23)*100</f>
        <v>33.902479067476605</v>
      </c>
      <c r="AC23" s="12">
        <v>24.06</v>
      </c>
      <c r="AD23" s="2"/>
      <c r="AE23" s="2"/>
      <c r="AF23" s="2"/>
      <c r="AG23" s="3">
        <v>89</v>
      </c>
      <c r="AH23" s="3"/>
      <c r="AI23" s="3">
        <v>3</v>
      </c>
      <c r="AJ23" s="3"/>
      <c r="AK23" s="3"/>
      <c r="AL23" s="3"/>
      <c r="AM23" s="6">
        <f>AC23+AD23+AE23+AF23</f>
        <v>24.06</v>
      </c>
      <c r="AN23" s="10">
        <f>AG23</f>
        <v>89</v>
      </c>
      <c r="AO23" s="3">
        <f>(AH23*5)+(AI23*10)+(AJ23*15)+(AK23*10)+(AL23*20)</f>
        <v>30</v>
      </c>
      <c r="AP23" s="11">
        <f>AM23+AN23+AO23</f>
        <v>143.06</v>
      </c>
      <c r="AQ23" s="47">
        <f>(MIN(AP$5:AP$27)/AP23)*100</f>
        <v>18.635537536697889</v>
      </c>
      <c r="AR23" s="12">
        <v>23.9</v>
      </c>
      <c r="AS23" s="2"/>
      <c r="AT23" s="2"/>
      <c r="AU23" s="3">
        <v>200</v>
      </c>
      <c r="AV23" s="3"/>
      <c r="AW23" s="3"/>
      <c r="AX23" s="3"/>
      <c r="AY23" s="3">
        <v>1</v>
      </c>
      <c r="AZ23" s="3"/>
      <c r="BA23" s="6">
        <f>AR23+AS23+AT23</f>
        <v>23.9</v>
      </c>
      <c r="BB23" s="10">
        <f>AU23</f>
        <v>200</v>
      </c>
      <c r="BC23" s="3">
        <f>(AV23*5)+(AW23*10)+(AX23*15)+(AY23*10)+(AZ23*20)</f>
        <v>10</v>
      </c>
      <c r="BD23" s="11">
        <f>BA23+BB23+BC23</f>
        <v>233.9</v>
      </c>
      <c r="BE23" s="47">
        <f>(MIN(BD$5:BD$27)/BD23)*100</f>
        <v>11.466438648995297</v>
      </c>
      <c r="BF23" s="12">
        <v>45</v>
      </c>
      <c r="BG23" s="2"/>
      <c r="BH23" s="2"/>
      <c r="BI23" s="3">
        <v>95</v>
      </c>
      <c r="BJ23" s="3"/>
      <c r="BK23" s="3">
        <v>4</v>
      </c>
      <c r="BL23" s="3"/>
      <c r="BM23" s="3">
        <v>1</v>
      </c>
      <c r="BN23" s="3"/>
      <c r="BO23" s="6">
        <f>BF23+BG23+BH23</f>
        <v>45</v>
      </c>
      <c r="BP23" s="10">
        <f>BI23</f>
        <v>95</v>
      </c>
      <c r="BQ23" s="3">
        <f>(BJ23*5)+(BK23*10)+(BL23*15)+(BM23*10)+(BN23*20)</f>
        <v>50</v>
      </c>
      <c r="BR23" s="11">
        <f>BO23+BP23+BQ23</f>
        <v>190</v>
      </c>
      <c r="BS23" s="47">
        <f>(MIN(BR$5:BR$27)/BR23)*100</f>
        <v>31.984210526315792</v>
      </c>
      <c r="BT23" s="12">
        <v>0</v>
      </c>
      <c r="BU23" s="2"/>
      <c r="BV23" s="2"/>
      <c r="BW23" s="3">
        <v>0</v>
      </c>
      <c r="BX23" s="3"/>
      <c r="BY23" s="3"/>
      <c r="BZ23" s="3"/>
      <c r="CA23" s="3"/>
      <c r="CB23" s="3"/>
      <c r="CC23" s="6">
        <f>BT23+BU23+BV23</f>
        <v>0</v>
      </c>
      <c r="CD23" s="10">
        <f>BW23</f>
        <v>0</v>
      </c>
      <c r="CE23" s="3">
        <f>(BX23*5)+(BY23*10)+(BZ23*15)+(CA23*10)+(CB23*20)</f>
        <v>0</v>
      </c>
      <c r="CF23" s="11">
        <f>CC23+CD23+CE23</f>
        <v>0</v>
      </c>
      <c r="CG23" s="47" t="e">
        <f>(MIN(CF$5:CF$27)/CF23)*100</f>
        <v>#DIV/0!</v>
      </c>
      <c r="CH23" s="12"/>
      <c r="CI23" s="2"/>
      <c r="CJ23" s="3"/>
      <c r="CK23" s="3"/>
      <c r="CL23" s="3"/>
      <c r="CM23" s="3"/>
      <c r="CN23" s="3"/>
      <c r="CO23" s="6">
        <f>CH23+CI23</f>
        <v>0</v>
      </c>
      <c r="CP23" s="10">
        <f>CI23</f>
        <v>0</v>
      </c>
      <c r="CQ23" s="3">
        <f>(CK23*3)+(CL23*5)+(CM23*5)+(CN23*20)</f>
        <v>0</v>
      </c>
      <c r="CR23" s="11">
        <f>CO23+CP23+CQ23</f>
        <v>0</v>
      </c>
      <c r="CS23" s="12"/>
      <c r="CT23" s="2"/>
      <c r="CU23" s="3"/>
      <c r="CV23" s="3"/>
      <c r="CW23" s="3"/>
      <c r="CX23" s="3"/>
      <c r="CY23" s="3"/>
      <c r="CZ23" s="6">
        <f>CS23+CT23</f>
        <v>0</v>
      </c>
      <c r="DA23" s="10">
        <f>CT23</f>
        <v>0</v>
      </c>
      <c r="DB23" s="3">
        <f>(CV23*3)+(CW23*5)+(CX23*5)+(CY23*20)</f>
        <v>0</v>
      </c>
      <c r="DC23" s="11">
        <f>CZ23+DA23+DB23</f>
        <v>0</v>
      </c>
      <c r="DD23" s="12"/>
      <c r="DE23" s="2"/>
      <c r="DF23" s="3"/>
      <c r="DG23" s="3"/>
      <c r="DH23" s="3"/>
      <c r="DI23" s="3"/>
      <c r="DJ23" s="3"/>
      <c r="DK23" s="6">
        <f>DD23+DE23</f>
        <v>0</v>
      </c>
      <c r="DL23" s="10">
        <f>DE23</f>
        <v>0</v>
      </c>
      <c r="DM23" s="3">
        <f>(DG23*3)+(DH23*5)+(DI23*5)+(DJ23*20)</f>
        <v>0</v>
      </c>
      <c r="DN23" s="11">
        <f>DK23+DL23+DM23</f>
        <v>0</v>
      </c>
    </row>
    <row r="24" spans="1:118" ht="15">
      <c r="A24" s="14"/>
      <c r="B24" s="14"/>
      <c r="C24" s="8"/>
      <c r="D24" s="9"/>
      <c r="E24" s="33"/>
      <c r="F24" s="48"/>
      <c r="G24" s="31"/>
      <c r="H24" s="22"/>
      <c r="I24" s="7"/>
      <c r="J24" s="24"/>
      <c r="K24" s="12"/>
      <c r="L24" s="2"/>
      <c r="M24" s="2"/>
      <c r="N24" s="2"/>
      <c r="O24" s="2"/>
      <c r="P24" s="2"/>
      <c r="Q24" s="2"/>
      <c r="R24" s="3"/>
      <c r="S24" s="3"/>
      <c r="T24" s="3"/>
      <c r="U24" s="3"/>
      <c r="V24" s="3"/>
      <c r="W24" s="13"/>
      <c r="X24" s="6"/>
      <c r="Y24" s="10"/>
      <c r="Z24" s="3"/>
      <c r="AA24" s="11"/>
      <c r="AB24" s="47"/>
      <c r="AC24" s="12"/>
      <c r="AD24" s="2"/>
      <c r="AE24" s="2"/>
      <c r="AF24" s="2"/>
      <c r="AG24" s="3"/>
      <c r="AH24" s="3"/>
      <c r="AI24" s="3"/>
      <c r="AJ24" s="3"/>
      <c r="AK24" s="3"/>
      <c r="AL24" s="3"/>
      <c r="AM24" s="6"/>
      <c r="AN24" s="10"/>
      <c r="AO24" s="3"/>
      <c r="AP24" s="11"/>
      <c r="AQ24" s="47"/>
      <c r="AR24" s="12"/>
      <c r="AS24" s="2"/>
      <c r="AT24" s="2"/>
      <c r="AU24" s="3"/>
      <c r="AV24" s="3"/>
      <c r="AW24" s="3"/>
      <c r="AX24" s="3"/>
      <c r="AY24" s="3"/>
      <c r="AZ24" s="3"/>
      <c r="BA24" s="6"/>
      <c r="BB24" s="10"/>
      <c r="BC24" s="3"/>
      <c r="BD24" s="35"/>
      <c r="BE24" s="47"/>
      <c r="BF24" s="12"/>
      <c r="BG24" s="2"/>
      <c r="BH24" s="2"/>
      <c r="BI24" s="3"/>
      <c r="BJ24" s="3"/>
      <c r="BK24" s="3"/>
      <c r="BL24" s="3"/>
      <c r="BM24" s="3"/>
      <c r="BN24" s="3"/>
      <c r="BO24" s="6"/>
      <c r="BP24" s="10"/>
      <c r="BQ24" s="3"/>
      <c r="BR24" s="35"/>
      <c r="BS24" s="47"/>
      <c r="BT24" s="12"/>
      <c r="BU24" s="2"/>
      <c r="BV24" s="2"/>
      <c r="BW24" s="3"/>
      <c r="BX24" s="3"/>
      <c r="BY24" s="3"/>
      <c r="BZ24" s="3"/>
      <c r="CA24" s="3"/>
      <c r="CB24" s="3"/>
      <c r="CC24" s="6"/>
      <c r="CD24" s="10"/>
      <c r="CE24" s="3"/>
      <c r="CF24" s="11"/>
      <c r="CG24" s="47"/>
      <c r="CH24" s="12"/>
      <c r="CI24" s="2"/>
      <c r="CJ24" s="3"/>
      <c r="CK24" s="3"/>
      <c r="CL24" s="3"/>
      <c r="CM24" s="3"/>
      <c r="CN24" s="3"/>
      <c r="CO24" s="6"/>
      <c r="CP24" s="10"/>
      <c r="CQ24" s="3"/>
      <c r="CR24" s="11"/>
      <c r="CS24" s="12"/>
      <c r="CT24" s="2"/>
      <c r="CU24" s="3"/>
      <c r="CV24" s="3"/>
      <c r="CW24" s="3"/>
      <c r="CX24" s="3"/>
      <c r="CY24" s="3"/>
      <c r="CZ24" s="6"/>
      <c r="DA24" s="10"/>
      <c r="DB24" s="3"/>
      <c r="DC24" s="11"/>
      <c r="DD24" s="12"/>
      <c r="DE24" s="2"/>
      <c r="DF24" s="3"/>
      <c r="DG24" s="3"/>
      <c r="DH24" s="3"/>
      <c r="DI24" s="3"/>
      <c r="DJ24" s="3"/>
      <c r="DK24" s="6"/>
      <c r="DL24" s="10"/>
      <c r="DM24" s="3"/>
      <c r="DN24" s="11"/>
    </row>
    <row r="25" spans="1:118" ht="25.5">
      <c r="A25" s="14"/>
      <c r="B25" s="14"/>
      <c r="C25" s="38" t="s">
        <v>46</v>
      </c>
      <c r="D25" s="33"/>
      <c r="E25" s="32"/>
      <c r="F25" s="48"/>
      <c r="G25" s="31"/>
      <c r="H25" s="22"/>
      <c r="I25" s="7"/>
      <c r="J25" s="24"/>
      <c r="K25" s="12"/>
      <c r="L25" s="2"/>
      <c r="M25" s="2"/>
      <c r="N25" s="2"/>
      <c r="O25" s="2"/>
      <c r="P25" s="2"/>
      <c r="Q25" s="2"/>
      <c r="R25" s="3"/>
      <c r="S25" s="3"/>
      <c r="T25" s="3"/>
      <c r="U25" s="3"/>
      <c r="V25" s="3"/>
      <c r="W25" s="13"/>
      <c r="X25" s="6"/>
      <c r="Y25" s="10"/>
      <c r="Z25" s="3"/>
      <c r="AA25" s="35"/>
      <c r="AB25" s="47"/>
      <c r="AC25" s="12"/>
      <c r="AD25" s="2"/>
      <c r="AE25" s="2"/>
      <c r="AF25" s="2"/>
      <c r="AG25" s="3"/>
      <c r="AH25" s="3"/>
      <c r="AI25" s="3"/>
      <c r="AJ25" s="3"/>
      <c r="AK25" s="3"/>
      <c r="AL25" s="3"/>
      <c r="AM25" s="6"/>
      <c r="AN25" s="10"/>
      <c r="AO25" s="3"/>
      <c r="AP25" s="11"/>
      <c r="AQ25" s="47"/>
      <c r="AR25" s="12"/>
      <c r="AS25" s="2"/>
      <c r="AT25" s="2"/>
      <c r="AU25" s="3"/>
      <c r="AV25" s="3"/>
      <c r="AW25" s="3"/>
      <c r="AX25" s="3"/>
      <c r="AY25" s="3"/>
      <c r="AZ25" s="3"/>
      <c r="BA25" s="6"/>
      <c r="BB25" s="10"/>
      <c r="BC25" s="3"/>
      <c r="BD25" s="11"/>
      <c r="BE25" s="47"/>
      <c r="BF25" s="12"/>
      <c r="BG25" s="2"/>
      <c r="BH25" s="2"/>
      <c r="BI25" s="3"/>
      <c r="BJ25" s="3"/>
      <c r="BK25" s="3"/>
      <c r="BL25" s="3"/>
      <c r="BM25" s="3"/>
      <c r="BN25" s="3"/>
      <c r="BO25" s="6"/>
      <c r="BP25" s="10"/>
      <c r="BQ25" s="3"/>
      <c r="BR25" s="35"/>
      <c r="BS25" s="47"/>
      <c r="BT25" s="12"/>
      <c r="BU25" s="2"/>
      <c r="BV25" s="2"/>
      <c r="BW25" s="3"/>
      <c r="BX25" s="3"/>
      <c r="BY25" s="3"/>
      <c r="BZ25" s="3"/>
      <c r="CA25" s="3"/>
      <c r="CB25" s="3"/>
      <c r="CC25" s="6"/>
      <c r="CD25" s="10"/>
      <c r="CE25" s="3"/>
      <c r="CF25" s="11"/>
      <c r="CG25" s="47"/>
      <c r="CH25" s="12"/>
      <c r="CI25" s="2"/>
      <c r="CJ25" s="3"/>
      <c r="CK25" s="3"/>
      <c r="CL25" s="3"/>
      <c r="CM25" s="3"/>
      <c r="CN25" s="3"/>
      <c r="CO25" s="6"/>
      <c r="CP25" s="10"/>
      <c r="CQ25" s="3"/>
      <c r="CR25" s="11"/>
      <c r="CS25" s="12"/>
      <c r="CT25" s="2"/>
      <c r="CU25" s="3"/>
      <c r="CV25" s="3"/>
      <c r="CW25" s="3"/>
      <c r="CX25" s="3"/>
      <c r="CY25" s="3"/>
      <c r="CZ25" s="6"/>
      <c r="DA25" s="10"/>
      <c r="DB25" s="3"/>
      <c r="DC25" s="11"/>
      <c r="DD25" s="12"/>
      <c r="DE25" s="2"/>
      <c r="DF25" s="3"/>
      <c r="DG25" s="3"/>
      <c r="DH25" s="3"/>
      <c r="DI25" s="3"/>
      <c r="DJ25" s="3"/>
      <c r="DK25" s="6"/>
      <c r="DL25" s="10"/>
      <c r="DM25" s="3"/>
      <c r="DN25" s="11"/>
    </row>
    <row r="26" spans="1:118" ht="15">
      <c r="A26" s="14">
        <v>10</v>
      </c>
      <c r="B26" s="14">
        <v>1</v>
      </c>
      <c r="C26" s="8" t="s">
        <v>43</v>
      </c>
      <c r="D26" s="9" t="s">
        <v>47</v>
      </c>
      <c r="E26" s="33" t="s">
        <v>67</v>
      </c>
      <c r="F26" s="48">
        <f xml:space="preserve"> AB26+AQ26+BE26+BS26</f>
        <v>232.23159461841573</v>
      </c>
      <c r="G26" s="31">
        <f>H26+I26+J26</f>
        <v>241.69</v>
      </c>
      <c r="H26" s="22">
        <f>X26+AM26+BA26+BO26+CC26+CO26+CZ26+DK26</f>
        <v>140.69</v>
      </c>
      <c r="I26" s="7">
        <f>Z26+AO26+BC26+BQ26+CE26+CQ26+DB26+DM26</f>
        <v>10</v>
      </c>
      <c r="J26" s="24">
        <f>R26+AG26+AU26+BI26+BW26+CJ26+CU26+DF26</f>
        <v>91</v>
      </c>
      <c r="K26" s="12">
        <v>27.91</v>
      </c>
      <c r="L26" s="2"/>
      <c r="M26" s="2"/>
      <c r="N26" s="2"/>
      <c r="O26" s="2"/>
      <c r="P26" s="2"/>
      <c r="Q26" s="2"/>
      <c r="R26" s="3">
        <v>4</v>
      </c>
      <c r="S26" s="3"/>
      <c r="T26" s="3"/>
      <c r="U26" s="3"/>
      <c r="V26" s="3"/>
      <c r="W26" s="13"/>
      <c r="X26" s="6">
        <f>K26+L26+M26+N26+O26+P26+Q26</f>
        <v>27.91</v>
      </c>
      <c r="Y26" s="10">
        <f>R26</f>
        <v>4</v>
      </c>
      <c r="Z26" s="3">
        <f>(S26*5)+(T26*10)+(U26*15)+(V26*10)+(W26*20)</f>
        <v>0</v>
      </c>
      <c r="AA26" s="11">
        <f>X26+Y26+Z26</f>
        <v>31.91</v>
      </c>
      <c r="AB26" s="47">
        <f>(MIN(AA$5:AA$27)/AA26)*100</f>
        <v>64.713256032591659</v>
      </c>
      <c r="AC26" s="12">
        <v>30</v>
      </c>
      <c r="AD26" s="2"/>
      <c r="AE26" s="2"/>
      <c r="AF26" s="2"/>
      <c r="AG26" s="3">
        <v>42</v>
      </c>
      <c r="AH26" s="3"/>
      <c r="AI26" s="3">
        <v>1</v>
      </c>
      <c r="AJ26" s="3"/>
      <c r="AK26" s="3"/>
      <c r="AL26" s="3"/>
      <c r="AM26" s="6">
        <f>AC26+AD26+AE26+AF26</f>
        <v>30</v>
      </c>
      <c r="AN26" s="10">
        <f>AG26</f>
        <v>42</v>
      </c>
      <c r="AO26" s="3">
        <f>(AH26*5)+(AI26*10)+(AJ26*15)+(AK26*10)+(AL26*20)</f>
        <v>10</v>
      </c>
      <c r="AP26" s="11">
        <f>AM26+AN26+AO26</f>
        <v>82</v>
      </c>
      <c r="AQ26" s="47">
        <f>(MIN(AP$5:AP$27)/AP26)*100</f>
        <v>32.512195121951223</v>
      </c>
      <c r="AR26" s="12">
        <v>37.06</v>
      </c>
      <c r="AS26" s="2"/>
      <c r="AT26" s="2"/>
      <c r="AU26" s="3">
        <v>24</v>
      </c>
      <c r="AV26" s="3"/>
      <c r="AW26" s="3"/>
      <c r="AX26" s="3"/>
      <c r="AY26" s="3"/>
      <c r="AZ26" s="3"/>
      <c r="BA26" s="6">
        <f>AR26+AS26+AT26</f>
        <v>37.06</v>
      </c>
      <c r="BB26" s="10">
        <f>AU26</f>
        <v>24</v>
      </c>
      <c r="BC26" s="3">
        <f>(AV26*5)+(AW26*10)+(AX26*15)+(AY26*10)+(AZ26*20)</f>
        <v>0</v>
      </c>
      <c r="BD26" s="35">
        <f>BA26+BB26+BC26</f>
        <v>61.06</v>
      </c>
      <c r="BE26" s="47">
        <f>(MIN(BD$5:BD$27)/BD26)*100</f>
        <v>43.924009171306913</v>
      </c>
      <c r="BF26" s="12">
        <v>45.72</v>
      </c>
      <c r="BG26" s="2"/>
      <c r="BH26" s="2"/>
      <c r="BI26" s="3">
        <v>21</v>
      </c>
      <c r="BJ26" s="3"/>
      <c r="BK26" s="3"/>
      <c r="BL26" s="3"/>
      <c r="BM26" s="3"/>
      <c r="BN26" s="3"/>
      <c r="BO26" s="6">
        <f>BF26+BG26+BH26</f>
        <v>45.72</v>
      </c>
      <c r="BP26" s="10">
        <f>BI26</f>
        <v>21</v>
      </c>
      <c r="BQ26" s="3">
        <f>(BJ26*5)+(BK26*10)+(BL26*15)+(BM26*10)+(BN26*20)</f>
        <v>0</v>
      </c>
      <c r="BR26" s="35">
        <f>BO26+BP26+BQ26</f>
        <v>66.72</v>
      </c>
      <c r="BS26" s="47">
        <f>(MIN(BR$5:BR$27)/BR26)*100</f>
        <v>91.082134292565954</v>
      </c>
      <c r="BT26" s="12">
        <v>0</v>
      </c>
      <c r="BU26" s="2"/>
      <c r="BV26" s="2"/>
      <c r="BW26" s="3">
        <v>0</v>
      </c>
      <c r="BX26" s="3"/>
      <c r="BY26" s="3"/>
      <c r="BZ26" s="3"/>
      <c r="CA26" s="3"/>
      <c r="CB26" s="3"/>
      <c r="CC26" s="6">
        <f>BT26+BU26+BV26</f>
        <v>0</v>
      </c>
      <c r="CD26" s="10">
        <f>BW26</f>
        <v>0</v>
      </c>
      <c r="CE26" s="3">
        <f>(BX26*5)+(BY26*10)+(BZ26*15)+(CA26*10)+(CB26*20)</f>
        <v>0</v>
      </c>
      <c r="CF26" s="11">
        <f>CC26+CD26+CE26</f>
        <v>0</v>
      </c>
      <c r="CG26" s="47" t="e">
        <f>(MIN(CF$5:CF$27)/CF26)*100</f>
        <v>#DIV/0!</v>
      </c>
      <c r="CH26" s="12"/>
      <c r="CI26" s="2"/>
      <c r="CJ26" s="3"/>
      <c r="CK26" s="3"/>
      <c r="CL26" s="3"/>
      <c r="CM26" s="3"/>
      <c r="CN26" s="3"/>
      <c r="CO26" s="6">
        <f>CH26+CI26</f>
        <v>0</v>
      </c>
      <c r="CP26" s="10">
        <f>CI26</f>
        <v>0</v>
      </c>
      <c r="CQ26" s="3">
        <f>(CK26*3)+(CL26*5)+(CM26*5)+(CN26*20)</f>
        <v>0</v>
      </c>
      <c r="CR26" s="11">
        <f>CO26+CP26+CQ26</f>
        <v>0</v>
      </c>
      <c r="CS26" s="12"/>
      <c r="CT26" s="2"/>
      <c r="CU26" s="3"/>
      <c r="CV26" s="3"/>
      <c r="CW26" s="3"/>
      <c r="CX26" s="3"/>
      <c r="CY26" s="3"/>
      <c r="CZ26" s="6">
        <f>CS26+CT26</f>
        <v>0</v>
      </c>
      <c r="DA26" s="10">
        <f>CT26</f>
        <v>0</v>
      </c>
      <c r="DB26" s="3">
        <f>(CV26*3)+(CW26*5)+(CX26*5)+(CY26*20)</f>
        <v>0</v>
      </c>
      <c r="DC26" s="11">
        <f>CZ26+DA26+DB26</f>
        <v>0</v>
      </c>
      <c r="DD26" s="12"/>
      <c r="DE26" s="2"/>
      <c r="DF26" s="3"/>
      <c r="DG26" s="3"/>
      <c r="DH26" s="3"/>
      <c r="DI26" s="3"/>
      <c r="DJ26" s="3"/>
      <c r="DK26" s="6">
        <f>DD26+DE26</f>
        <v>0</v>
      </c>
      <c r="DL26" s="10">
        <f>DE26</f>
        <v>0</v>
      </c>
      <c r="DM26" s="3">
        <f>(DG26*3)+(DH26*5)+(DI26*5)+(DJ26*20)</f>
        <v>0</v>
      </c>
      <c r="DN26" s="11">
        <f>DK26+DL26+DM26</f>
        <v>0</v>
      </c>
    </row>
    <row r="27" spans="1:118" ht="15">
      <c r="A27" s="14"/>
      <c r="B27" s="14"/>
      <c r="C27" s="8"/>
      <c r="D27" s="29"/>
      <c r="E27" s="33"/>
      <c r="F27" s="48"/>
      <c r="G27" s="31"/>
      <c r="H27" s="22"/>
      <c r="I27" s="7"/>
      <c r="J27" s="24"/>
      <c r="K27" s="12"/>
      <c r="L27" s="2"/>
      <c r="M27" s="2"/>
      <c r="N27" s="2"/>
      <c r="O27" s="2"/>
      <c r="P27" s="2"/>
      <c r="Q27" s="2"/>
      <c r="R27" s="3"/>
      <c r="S27" s="3"/>
      <c r="T27" s="3"/>
      <c r="U27" s="3"/>
      <c r="V27" s="3"/>
      <c r="W27" s="13"/>
      <c r="X27" s="6"/>
      <c r="Y27" s="10"/>
      <c r="Z27" s="3"/>
      <c r="AA27" s="11"/>
      <c r="AB27" s="47"/>
      <c r="AC27" s="12"/>
      <c r="AD27" s="2"/>
      <c r="AE27" s="2"/>
      <c r="AF27" s="2"/>
      <c r="AG27" s="3"/>
      <c r="AH27" s="3"/>
      <c r="AI27" s="3"/>
      <c r="AJ27" s="3"/>
      <c r="AK27" s="3"/>
      <c r="AL27" s="3"/>
      <c r="AM27" s="6"/>
      <c r="AN27" s="10"/>
      <c r="AO27" s="3"/>
      <c r="AP27" s="11"/>
      <c r="AQ27" s="47"/>
      <c r="AR27" s="12"/>
      <c r="AS27" s="2"/>
      <c r="AT27" s="2"/>
      <c r="AU27" s="3"/>
      <c r="AV27" s="3"/>
      <c r="AW27" s="3"/>
      <c r="AX27" s="3"/>
      <c r="AY27" s="3"/>
      <c r="AZ27" s="3"/>
      <c r="BA27" s="6"/>
      <c r="BB27" s="10"/>
      <c r="BC27" s="3"/>
      <c r="BD27" s="35"/>
      <c r="BE27" s="47"/>
      <c r="BF27" s="12"/>
      <c r="BG27" s="2"/>
      <c r="BH27" s="2"/>
      <c r="BI27" s="3"/>
      <c r="BJ27" s="3"/>
      <c r="BK27" s="3"/>
      <c r="BL27" s="3"/>
      <c r="BM27" s="3"/>
      <c r="BN27" s="3"/>
      <c r="BO27" s="6"/>
      <c r="BP27" s="10"/>
      <c r="BQ27" s="3"/>
      <c r="BR27" s="35"/>
      <c r="BS27" s="47"/>
      <c r="BT27" s="12"/>
      <c r="BU27" s="2"/>
      <c r="BV27" s="2"/>
      <c r="BW27" s="3"/>
      <c r="BX27" s="3"/>
      <c r="BY27" s="3"/>
      <c r="BZ27" s="3"/>
      <c r="CA27" s="3"/>
      <c r="CB27" s="3"/>
      <c r="CC27" s="6"/>
      <c r="CD27" s="10"/>
      <c r="CE27" s="3"/>
      <c r="CF27" s="11"/>
      <c r="CG27" s="47"/>
      <c r="CH27" s="12"/>
      <c r="CI27" s="2"/>
      <c r="CJ27" s="3"/>
      <c r="CK27" s="3"/>
      <c r="CL27" s="3"/>
      <c r="CM27" s="3"/>
      <c r="CN27" s="3"/>
      <c r="CO27" s="6"/>
      <c r="CP27" s="10"/>
      <c r="CQ27" s="3"/>
      <c r="CR27" s="11"/>
      <c r="CS27" s="12"/>
      <c r="CT27" s="2"/>
      <c r="CU27" s="3"/>
      <c r="CV27" s="3"/>
      <c r="CW27" s="3"/>
      <c r="CX27" s="3"/>
      <c r="CY27" s="3"/>
      <c r="CZ27" s="6"/>
      <c r="DA27" s="10"/>
      <c r="DB27" s="3"/>
      <c r="DC27" s="11"/>
      <c r="DD27" s="12"/>
      <c r="DE27" s="2"/>
      <c r="DF27" s="3"/>
      <c r="DG27" s="3"/>
      <c r="DH27" s="3"/>
      <c r="DI27" s="3"/>
      <c r="DJ27" s="3"/>
      <c r="DK27" s="6"/>
      <c r="DL27" s="10"/>
      <c r="DM27" s="3"/>
      <c r="DN27" s="11"/>
    </row>
    <row r="28" spans="1:118">
      <c r="C28" s="50"/>
    </row>
  </sheetData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Carbine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SAH</cp:lastModifiedBy>
  <cp:lastPrinted>2011-08-06T22:50:12Z</cp:lastPrinted>
  <dcterms:created xsi:type="dcterms:W3CDTF">2010-05-02T17:04:59Z</dcterms:created>
  <dcterms:modified xsi:type="dcterms:W3CDTF">2012-12-16T16:47:18Z</dcterms:modified>
</cp:coreProperties>
</file>