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Rimfire Carbine" sheetId="2" r:id="rId1"/>
  </sheets>
  <calcPr calcId="125725"/>
</workbook>
</file>

<file path=xl/calcChain.xml><?xml version="1.0" encoding="utf-8"?>
<calcChain xmlns="http://schemas.openxmlformats.org/spreadsheetml/2006/main">
  <c r="DM15" i="2"/>
  <c r="DL15"/>
  <c r="DK15"/>
  <c r="DB15"/>
  <c r="DA15"/>
  <c r="CZ15"/>
  <c r="CQ15"/>
  <c r="CP15"/>
  <c r="CO15"/>
  <c r="CE15"/>
  <c r="CD15"/>
  <c r="CC15"/>
  <c r="BQ15"/>
  <c r="BP15"/>
  <c r="BO15"/>
  <c r="BC15"/>
  <c r="BB15"/>
  <c r="BA15"/>
  <c r="AO15"/>
  <c r="AN15"/>
  <c r="AM15"/>
  <c r="Z15"/>
  <c r="Y15"/>
  <c r="X15"/>
  <c r="J15"/>
  <c r="DM7"/>
  <c r="DL7"/>
  <c r="DK7"/>
  <c r="DB7"/>
  <c r="DA7"/>
  <c r="CZ7"/>
  <c r="CQ7"/>
  <c r="CP7"/>
  <c r="CO7"/>
  <c r="CE7"/>
  <c r="CD7"/>
  <c r="CC7"/>
  <c r="BQ7"/>
  <c r="BP7"/>
  <c r="BR7" s="1"/>
  <c r="BO7"/>
  <c r="BC7"/>
  <c r="BB7"/>
  <c r="BA7"/>
  <c r="AO7"/>
  <c r="AN7"/>
  <c r="AM7"/>
  <c r="Z7"/>
  <c r="Y7"/>
  <c r="X7"/>
  <c r="J7"/>
  <c r="DN15" l="1"/>
  <c r="BR15"/>
  <c r="CF7"/>
  <c r="DC7"/>
  <c r="CR7"/>
  <c r="CR15"/>
  <c r="BD15"/>
  <c r="CF15"/>
  <c r="DC15"/>
  <c r="DN7"/>
  <c r="H15"/>
  <c r="AP15"/>
  <c r="AA15"/>
  <c r="I15"/>
  <c r="BD7"/>
  <c r="AP7"/>
  <c r="AA7"/>
  <c r="I7"/>
  <c r="H7"/>
  <c r="DM16"/>
  <c r="DL16"/>
  <c r="DK16"/>
  <c r="DB16"/>
  <c r="DA16"/>
  <c r="CZ16"/>
  <c r="CQ16"/>
  <c r="CP16"/>
  <c r="CO16"/>
  <c r="CE16"/>
  <c r="CD16"/>
  <c r="CC16"/>
  <c r="BQ16"/>
  <c r="BP16"/>
  <c r="BO16"/>
  <c r="BC16"/>
  <c r="BB16"/>
  <c r="BA16"/>
  <c r="AO16"/>
  <c r="AN16"/>
  <c r="AM16"/>
  <c r="Z16"/>
  <c r="Y16"/>
  <c r="X16"/>
  <c r="J16"/>
  <c r="DM17"/>
  <c r="DL17"/>
  <c r="DK17"/>
  <c r="DB17"/>
  <c r="DA17"/>
  <c r="CZ17"/>
  <c r="CQ17"/>
  <c r="CP17"/>
  <c r="CO17"/>
  <c r="CE17"/>
  <c r="CD17"/>
  <c r="CC17"/>
  <c r="BQ17"/>
  <c r="BP17"/>
  <c r="BO17"/>
  <c r="BC17"/>
  <c r="BB17"/>
  <c r="BA17"/>
  <c r="AO17"/>
  <c r="AN17"/>
  <c r="AM17"/>
  <c r="Z17"/>
  <c r="Y17"/>
  <c r="X17"/>
  <c r="J17"/>
  <c r="DM13"/>
  <c r="DL13"/>
  <c r="DK13"/>
  <c r="DB13"/>
  <c r="DA13"/>
  <c r="CZ13"/>
  <c r="CQ13"/>
  <c r="CP13"/>
  <c r="CO13"/>
  <c r="CE13"/>
  <c r="CD13"/>
  <c r="CC13"/>
  <c r="BQ13"/>
  <c r="BP13"/>
  <c r="BO13"/>
  <c r="BC13"/>
  <c r="BB13"/>
  <c r="BA13"/>
  <c r="AO13"/>
  <c r="AN13"/>
  <c r="AM13"/>
  <c r="Z13"/>
  <c r="Y13"/>
  <c r="X13"/>
  <c r="J13"/>
  <c r="DM4"/>
  <c r="DL4"/>
  <c r="DK4"/>
  <c r="DB4"/>
  <c r="DA4"/>
  <c r="CZ4"/>
  <c r="CQ4"/>
  <c r="CP4"/>
  <c r="CO4"/>
  <c r="CE4"/>
  <c r="CD4"/>
  <c r="CC4"/>
  <c r="BQ4"/>
  <c r="BP4"/>
  <c r="BO4"/>
  <c r="BC4"/>
  <c r="BB4"/>
  <c r="BA4"/>
  <c r="AO4"/>
  <c r="AN4"/>
  <c r="AM4"/>
  <c r="Z4"/>
  <c r="Y4"/>
  <c r="X4"/>
  <c r="J4"/>
  <c r="DM19"/>
  <c r="DL19"/>
  <c r="DK19"/>
  <c r="DB19"/>
  <c r="DA19"/>
  <c r="CZ19"/>
  <c r="CQ19"/>
  <c r="CP19"/>
  <c r="CO19"/>
  <c r="CE19"/>
  <c r="CD19"/>
  <c r="CC19"/>
  <c r="BQ19"/>
  <c r="BP19"/>
  <c r="BO19"/>
  <c r="BC19"/>
  <c r="BB19"/>
  <c r="BA19"/>
  <c r="AO19"/>
  <c r="AN19"/>
  <c r="AM19"/>
  <c r="Z19"/>
  <c r="Y19"/>
  <c r="X19"/>
  <c r="J19"/>
  <c r="DM12"/>
  <c r="DL12"/>
  <c r="DK12"/>
  <c r="DB12"/>
  <c r="DA12"/>
  <c r="CZ12"/>
  <c r="CQ12"/>
  <c r="CP12"/>
  <c r="CO12"/>
  <c r="CE12"/>
  <c r="CD12"/>
  <c r="CC12"/>
  <c r="BQ12"/>
  <c r="BP12"/>
  <c r="BO12"/>
  <c r="BC12"/>
  <c r="BB12"/>
  <c r="BA12"/>
  <c r="AO12"/>
  <c r="AN12"/>
  <c r="AM12"/>
  <c r="Z12"/>
  <c r="Y12"/>
  <c r="X12"/>
  <c r="J12"/>
  <c r="DM14"/>
  <c r="DL14"/>
  <c r="DK14"/>
  <c r="DB14"/>
  <c r="DA14"/>
  <c r="CZ14"/>
  <c r="CQ14"/>
  <c r="CP14"/>
  <c r="CO14"/>
  <c r="CE14"/>
  <c r="CD14"/>
  <c r="CC14"/>
  <c r="BQ14"/>
  <c r="BP14"/>
  <c r="BO14"/>
  <c r="BC14"/>
  <c r="BB14"/>
  <c r="BA14"/>
  <c r="AO14"/>
  <c r="AN14"/>
  <c r="AM14"/>
  <c r="Z14"/>
  <c r="Y14"/>
  <c r="X14"/>
  <c r="J14"/>
  <c r="DM10"/>
  <c r="DL10"/>
  <c r="DK10"/>
  <c r="DB10"/>
  <c r="DA10"/>
  <c r="CZ10"/>
  <c r="CQ10"/>
  <c r="CP10"/>
  <c r="CO10"/>
  <c r="CE10"/>
  <c r="CD10"/>
  <c r="CC10"/>
  <c r="BQ10"/>
  <c r="BP10"/>
  <c r="BO10"/>
  <c r="BC10"/>
  <c r="BB10"/>
  <c r="BA10"/>
  <c r="AO10"/>
  <c r="AN10"/>
  <c r="AM10"/>
  <c r="Z10"/>
  <c r="Y10"/>
  <c r="X10"/>
  <c r="J10"/>
  <c r="DN14" l="1"/>
  <c r="DC12"/>
  <c r="CF4"/>
  <c r="CF14"/>
  <c r="CR12"/>
  <c r="CF13"/>
  <c r="CR17"/>
  <c r="DC16"/>
  <c r="DN13"/>
  <c r="AP16"/>
  <c r="CR16"/>
  <c r="CF19"/>
  <c r="DC19"/>
  <c r="G7"/>
  <c r="BD17"/>
  <c r="AP17"/>
  <c r="G15"/>
  <c r="I12"/>
  <c r="AP12"/>
  <c r="CF10"/>
  <c r="H4"/>
  <c r="DC14"/>
  <c r="BD12"/>
  <c r="CR19"/>
  <c r="H17"/>
  <c r="BD16"/>
  <c r="CR14"/>
  <c r="BD19"/>
  <c r="AP13"/>
  <c r="BD13"/>
  <c r="DC13"/>
  <c r="I17"/>
  <c r="CF17"/>
  <c r="DN17"/>
  <c r="BD14"/>
  <c r="CF12"/>
  <c r="DN12"/>
  <c r="H19"/>
  <c r="DN19"/>
  <c r="AA13"/>
  <c r="CR13"/>
  <c r="DC17"/>
  <c r="CF16"/>
  <c r="DN16"/>
  <c r="DN4"/>
  <c r="I4"/>
  <c r="BR4"/>
  <c r="DC4"/>
  <c r="AA4"/>
  <c r="BD4"/>
  <c r="CR4"/>
  <c r="BR16"/>
  <c r="H16"/>
  <c r="AA16"/>
  <c r="I16"/>
  <c r="BR17"/>
  <c r="AA17"/>
  <c r="I13"/>
  <c r="BR13"/>
  <c r="H13"/>
  <c r="AP4"/>
  <c r="BR19"/>
  <c r="I19"/>
  <c r="AA19"/>
  <c r="AP19"/>
  <c r="BR12"/>
  <c r="H12"/>
  <c r="AA12"/>
  <c r="I14"/>
  <c r="BR14"/>
  <c r="H14"/>
  <c r="AA14"/>
  <c r="AP14"/>
  <c r="DC10"/>
  <c r="DN10"/>
  <c r="CR10"/>
  <c r="BR10"/>
  <c r="I10"/>
  <c r="BD10"/>
  <c r="H10"/>
  <c r="AA10"/>
  <c r="AP10"/>
  <c r="G4" l="1"/>
  <c r="G17"/>
  <c r="G12"/>
  <c r="G19"/>
  <c r="G16"/>
  <c r="G13"/>
  <c r="G14"/>
  <c r="G10"/>
  <c r="DM11"/>
  <c r="DL11"/>
  <c r="DK11"/>
  <c r="DB11"/>
  <c r="DA11"/>
  <c r="CZ11"/>
  <c r="CQ11"/>
  <c r="CP11"/>
  <c r="CO11"/>
  <c r="CE11"/>
  <c r="CD11"/>
  <c r="CC11"/>
  <c r="BQ11"/>
  <c r="BP11"/>
  <c r="BO11"/>
  <c r="BC11"/>
  <c r="BB11"/>
  <c r="BA11"/>
  <c r="AO11"/>
  <c r="AN11"/>
  <c r="AM11"/>
  <c r="Z11"/>
  <c r="Y11"/>
  <c r="X11"/>
  <c r="J11"/>
  <c r="BR11" l="1"/>
  <c r="DC11"/>
  <c r="AA11"/>
  <c r="CR11"/>
  <c r="BD11"/>
  <c r="DN11"/>
  <c r="CF11"/>
  <c r="I11"/>
  <c r="H11"/>
  <c r="AP11"/>
  <c r="G11" l="1"/>
  <c r="DM8"/>
  <c r="DL8"/>
  <c r="DK8"/>
  <c r="DB8"/>
  <c r="DA8"/>
  <c r="CZ8"/>
  <c r="CQ8"/>
  <c r="CP8"/>
  <c r="CO8"/>
  <c r="CE8"/>
  <c r="CD8"/>
  <c r="CC8"/>
  <c r="BQ8"/>
  <c r="BP8"/>
  <c r="BO8"/>
  <c r="BC8"/>
  <c r="BB8"/>
  <c r="BA8"/>
  <c r="AO8"/>
  <c r="AN8"/>
  <c r="AM8"/>
  <c r="Z8"/>
  <c r="Y8"/>
  <c r="X8"/>
  <c r="J8"/>
  <c r="DM6"/>
  <c r="DL6"/>
  <c r="DK6"/>
  <c r="DB6"/>
  <c r="DA6"/>
  <c r="CZ6"/>
  <c r="CQ6"/>
  <c r="CP6"/>
  <c r="CO6"/>
  <c r="CE6"/>
  <c r="CD6"/>
  <c r="CC6"/>
  <c r="BQ6"/>
  <c r="BP6"/>
  <c r="BO6"/>
  <c r="BC6"/>
  <c r="BB6"/>
  <c r="BA6"/>
  <c r="AO6"/>
  <c r="AN6"/>
  <c r="AM6"/>
  <c r="Z6"/>
  <c r="Y6"/>
  <c r="X6"/>
  <c r="J6"/>
  <c r="DM5"/>
  <c r="DL5"/>
  <c r="DK5"/>
  <c r="DB5"/>
  <c r="DA5"/>
  <c r="CZ5"/>
  <c r="CQ5"/>
  <c r="CP5"/>
  <c r="CO5"/>
  <c r="CE5"/>
  <c r="CD5"/>
  <c r="CC5"/>
  <c r="BQ5"/>
  <c r="BP5"/>
  <c r="BO5"/>
  <c r="BC5"/>
  <c r="BB5"/>
  <c r="BA5"/>
  <c r="AO5"/>
  <c r="AN5"/>
  <c r="AM5"/>
  <c r="Z5"/>
  <c r="Y5"/>
  <c r="X5"/>
  <c r="J5"/>
  <c r="BR6" l="1"/>
  <c r="DN6"/>
  <c r="AP8"/>
  <c r="CR8"/>
  <c r="BD5"/>
  <c r="DC8"/>
  <c r="I6"/>
  <c r="I5"/>
  <c r="BD8"/>
  <c r="AA8"/>
  <c r="BR5"/>
  <c r="AA6"/>
  <c r="AP5"/>
  <c r="CF5"/>
  <c r="CR5"/>
  <c r="H8"/>
  <c r="DN8"/>
  <c r="DN5"/>
  <c r="CF6"/>
  <c r="DC5"/>
  <c r="I8"/>
  <c r="CF8"/>
  <c r="AA5"/>
  <c r="H5"/>
  <c r="BR8"/>
  <c r="BD6"/>
  <c r="H6"/>
  <c r="DC6"/>
  <c r="AP6"/>
  <c r="CR6"/>
  <c r="BS7" l="1"/>
  <c r="AB7"/>
  <c r="CG15"/>
  <c r="CG7"/>
  <c r="AB15"/>
  <c r="BS15"/>
  <c r="AQ7"/>
  <c r="AQ15"/>
  <c r="BE7"/>
  <c r="BE15"/>
  <c r="BS10"/>
  <c r="AQ13"/>
  <c r="AQ17"/>
  <c r="AQ16"/>
  <c r="CG16"/>
  <c r="CG17"/>
  <c r="CG13"/>
  <c r="BE16"/>
  <c r="BE13"/>
  <c r="BE17"/>
  <c r="BS17"/>
  <c r="BS13"/>
  <c r="BS16"/>
  <c r="AB17"/>
  <c r="AB13"/>
  <c r="AB16"/>
  <c r="CG12"/>
  <c r="CG14"/>
  <c r="CG4"/>
  <c r="CG19"/>
  <c r="BS4"/>
  <c r="BS14"/>
  <c r="BS19"/>
  <c r="BS12"/>
  <c r="BE19"/>
  <c r="BE4"/>
  <c r="BE14"/>
  <c r="BE12"/>
  <c r="AQ4"/>
  <c r="AQ12"/>
  <c r="AQ19"/>
  <c r="AQ14"/>
  <c r="AB4"/>
  <c r="AB14"/>
  <c r="AB19"/>
  <c r="AB12"/>
  <c r="CG10"/>
  <c r="BE10"/>
  <c r="BE11"/>
  <c r="AQ10"/>
  <c r="AB10"/>
  <c r="BS11"/>
  <c r="AQ11"/>
  <c r="CG11"/>
  <c r="AB11"/>
  <c r="G5"/>
  <c r="G6"/>
  <c r="G8"/>
  <c r="BS8"/>
  <c r="CG8"/>
  <c r="AB6"/>
  <c r="AQ5"/>
  <c r="BS5"/>
  <c r="AB8"/>
  <c r="AQ6"/>
  <c r="CG5"/>
  <c r="BE8"/>
  <c r="BE6"/>
  <c r="AQ8"/>
  <c r="BS6"/>
  <c r="CG6"/>
  <c r="AB5"/>
  <c r="BE5"/>
  <c r="F7" l="1"/>
  <c r="F15"/>
  <c r="F17"/>
  <c r="F16"/>
  <c r="F13"/>
  <c r="F14"/>
  <c r="F4"/>
  <c r="F19"/>
  <c r="F12"/>
  <c r="F10"/>
  <c r="F11"/>
  <c r="F8"/>
  <c r="F5"/>
  <c r="F6"/>
</calcChain>
</file>

<file path=xl/sharedStrings.xml><?xml version="1.0" encoding="utf-8"?>
<sst xmlns="http://schemas.openxmlformats.org/spreadsheetml/2006/main" count="175" uniqueCount="59">
  <si>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</si>
  <si>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</si>
  <si>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</si>
  <si>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</si>
  <si>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</si>
  <si>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</si>
  <si>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</si>
  <si>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</si>
  <si>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</si>
  <si>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</si>
  <si>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</si>
  <si>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</si>
  <si>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</si>
  <si>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</si>
  <si>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</si>
  <si>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</si>
  <si>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</si>
  <si>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</si>
  <si>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</si>
  <si>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</si>
  <si>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</si>
  <si>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</si>
  <si>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</si>
  <si>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</si>
  <si>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</si>
  <si>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</si>
  <si>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</si>
  <si>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</si>
  <si>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</si>
  <si>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</si>
  <si>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</si>
  <si>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</si>
  <si>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</si>
  <si>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</si>
  <si>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Open</t>
  </si>
  <si>
    <t>Steve C.</t>
  </si>
  <si>
    <t>Tactical Division</t>
  </si>
  <si>
    <t>Open Division</t>
  </si>
  <si>
    <t>Class</t>
  </si>
  <si>
    <t>Ranking</t>
  </si>
  <si>
    <t>Overall</t>
  </si>
  <si>
    <t>Stage Points</t>
  </si>
  <si>
    <t>Stage Points Total</t>
  </si>
  <si>
    <t>TNE</t>
  </si>
  <si>
    <t>Michael C.</t>
  </si>
  <si>
    <t>John H.</t>
  </si>
  <si>
    <t>Gary R.</t>
  </si>
  <si>
    <t>Rich N.</t>
  </si>
  <si>
    <t>Iron Division</t>
  </si>
  <si>
    <t>Dave R</t>
  </si>
  <si>
    <t>Grady S.</t>
  </si>
  <si>
    <t>Juan M.</t>
  </si>
  <si>
    <t>John Hk.</t>
  </si>
  <si>
    <t>Lloyd C.</t>
  </si>
  <si>
    <t>Cory C.</t>
  </si>
  <si>
    <t>Bart H.</t>
  </si>
  <si>
    <t>SIG</t>
  </si>
  <si>
    <t>Bryce H.</t>
  </si>
  <si>
    <t>Tommy S.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</si>
</sst>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60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3" fillId="2" borderId="7" xfId="1" applyNumberFormat="1" applyBorder="1" applyAlignment="1" applyProtection="1">
      <alignment horizontal="center" wrapText="1"/>
      <protection locked="0"/>
    </xf>
    <xf numFmtId="49" fontId="3" fillId="2" borderId="0" xfId="1" applyNumberFormat="1" applyBorder="1" applyAlignment="1" applyProtection="1">
      <alignment horizontal="center" wrapText="1"/>
      <protection locked="0"/>
    </xf>
    <xf numFmtId="2" fontId="3" fillId="2" borderId="0" xfId="1" applyNumberFormat="1" applyBorder="1" applyAlignment="1" applyProtection="1">
      <alignment horizontal="right" vertical="center"/>
      <protection locked="0"/>
    </xf>
    <xf numFmtId="2" fontId="3" fillId="2" borderId="0" xfId="1" applyNumberFormat="1" applyBorder="1" applyAlignment="1" applyProtection="1">
      <alignment horizontal="center" vertical="center"/>
      <protection locked="0"/>
    </xf>
    <xf numFmtId="49" fontId="3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NumberFormat="1" applyFont="1" applyFill="1" applyBorder="1" applyAlignment="1" applyProtection="1">
      <alignment horizontal="center" vertical="center"/>
      <protection locked="0"/>
    </xf>
    <xf numFmtId="49" fontId="1" fillId="0" borderId="22" xfId="0" applyNumberFormat="1" applyFont="1" applyFill="1" applyBorder="1" applyAlignment="1" applyProtection="1">
      <alignment horizontal="left" vertical="center"/>
      <protection locked="0"/>
    </xf>
    <xf numFmtId="49" fontId="0" fillId="3" borderId="22" xfId="0" applyNumberFormat="1" applyFont="1" applyFill="1" applyBorder="1" applyAlignment="1" applyProtection="1">
      <alignment horizontal="center" vertical="center"/>
      <protection locked="0"/>
    </xf>
    <xf numFmtId="49" fontId="1" fillId="3" borderId="22" xfId="0" applyNumberFormat="1" applyFont="1" applyFill="1" applyBorder="1" applyAlignment="1" applyProtection="1">
      <alignment horizontal="center" vertical="center"/>
      <protection locked="0"/>
    </xf>
    <xf numFmtId="2" fontId="3" fillId="2" borderId="22" xfId="1" applyNumberFormat="1" applyBorder="1" applyAlignment="1" applyProtection="1">
      <alignment horizontal="center" vertical="center"/>
      <protection locked="0"/>
    </xf>
    <xf numFmtId="2" fontId="2" fillId="3" borderId="23" xfId="0" applyNumberFormat="1" applyFont="1" applyFill="1" applyBorder="1" applyAlignment="1" applyProtection="1">
      <alignment horizontal="right" vertical="center"/>
      <protection locked="0"/>
    </xf>
    <xf numFmtId="2" fontId="1" fillId="0" borderId="24" xfId="0" applyNumberFormat="1" applyFont="1" applyFill="1" applyBorder="1" applyAlignment="1" applyProtection="1">
      <alignment horizontal="right" vertical="center"/>
      <protection locked="0"/>
    </xf>
    <xf numFmtId="1" fontId="1" fillId="0" borderId="25" xfId="0" applyNumberFormat="1" applyFont="1" applyFill="1" applyBorder="1" applyAlignment="1" applyProtection="1">
      <alignment horizontal="right" vertical="center"/>
      <protection locked="0"/>
    </xf>
    <xf numFmtId="1" fontId="1" fillId="0" borderId="26" xfId="0" applyNumberFormat="1" applyFont="1" applyFill="1" applyBorder="1" applyAlignment="1" applyProtection="1">
      <alignment horizontal="right" vertical="center"/>
      <protection locked="0"/>
    </xf>
    <xf numFmtId="49" fontId="2" fillId="0" borderId="27" xfId="0" applyNumberFormat="1" applyFont="1" applyFill="1" applyBorder="1" applyAlignment="1" applyProtection="1">
      <alignment horizontal="center" wrapText="1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21"/>
  <sheetViews>
    <sheetView tabSelected="1" workbookViewId="0">
      <selection sqref="A1:J19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>
      <c r="A1" s="25" t="s">
        <v>40</v>
      </c>
      <c r="B1" s="25" t="s">
        <v>38</v>
      </c>
      <c r="C1" s="25" t="s">
        <v>0</v>
      </c>
      <c r="D1" s="25"/>
      <c r="E1" s="25"/>
      <c r="F1" s="47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>
      <c r="A2" s="15" t="s">
        <v>39</v>
      </c>
      <c r="B2" s="16" t="s">
        <v>39</v>
      </c>
      <c r="C2" s="16" t="s">
        <v>10</v>
      </c>
      <c r="D2" s="16" t="s">
        <v>11</v>
      </c>
      <c r="E2" s="16" t="s">
        <v>12</v>
      </c>
      <c r="F2" s="43" t="s">
        <v>42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43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3" t="s">
        <v>41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43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3" t="s">
        <v>41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43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3" t="s">
        <v>41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43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3" t="s">
        <v>41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43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3" t="s">
        <v>41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>
      <c r="A3" s="59"/>
      <c r="B3" s="36"/>
      <c r="C3" s="36" t="s">
        <v>36</v>
      </c>
      <c r="D3" s="36"/>
      <c r="E3" s="36"/>
      <c r="F3" s="44"/>
      <c r="G3" s="37"/>
      <c r="H3" s="38"/>
      <c r="I3" s="39"/>
      <c r="J3" s="40"/>
      <c r="K3" s="35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9"/>
      <c r="X3" s="41"/>
      <c r="Y3" s="36"/>
      <c r="Z3" s="36"/>
      <c r="AA3" s="42"/>
      <c r="AB3" s="44"/>
      <c r="AC3" s="35"/>
      <c r="AD3" s="36"/>
      <c r="AE3" s="36"/>
      <c r="AF3" s="36"/>
      <c r="AG3" s="36"/>
      <c r="AH3" s="36"/>
      <c r="AI3" s="36"/>
      <c r="AJ3" s="36"/>
      <c r="AK3" s="36"/>
      <c r="AL3" s="36"/>
      <c r="AM3" s="41"/>
      <c r="AN3" s="36"/>
      <c r="AO3" s="36"/>
      <c r="AP3" s="42"/>
      <c r="AQ3" s="44"/>
      <c r="AR3" s="35"/>
      <c r="AS3" s="36"/>
      <c r="AT3" s="36"/>
      <c r="AU3" s="36"/>
      <c r="AV3" s="36"/>
      <c r="AW3" s="36"/>
      <c r="AX3" s="36"/>
      <c r="AY3" s="36"/>
      <c r="AZ3" s="36"/>
      <c r="BA3" s="41"/>
      <c r="BB3" s="36"/>
      <c r="BC3" s="36"/>
      <c r="BD3" s="42"/>
      <c r="BE3" s="44"/>
      <c r="BF3" s="35"/>
      <c r="BG3" s="36"/>
      <c r="BH3" s="36"/>
      <c r="BI3" s="36"/>
      <c r="BJ3" s="36"/>
      <c r="BK3" s="36"/>
      <c r="BL3" s="36"/>
      <c r="BM3" s="36"/>
      <c r="BN3" s="36"/>
      <c r="BO3" s="41"/>
      <c r="BP3" s="36"/>
      <c r="BQ3" s="36"/>
      <c r="BR3" s="42"/>
      <c r="BS3" s="44"/>
      <c r="BT3" s="35"/>
      <c r="BU3" s="36"/>
      <c r="BV3" s="36"/>
      <c r="BW3" s="36"/>
      <c r="BX3" s="36"/>
      <c r="BY3" s="36"/>
      <c r="BZ3" s="36"/>
      <c r="CA3" s="36"/>
      <c r="CB3" s="36"/>
      <c r="CC3" s="41"/>
      <c r="CD3" s="36"/>
      <c r="CE3" s="36"/>
      <c r="CF3" s="42"/>
      <c r="CG3" s="44"/>
      <c r="CH3" s="35"/>
      <c r="CI3" s="36"/>
      <c r="CJ3" s="36"/>
      <c r="CK3" s="36"/>
      <c r="CL3" s="36"/>
      <c r="CM3" s="36"/>
      <c r="CN3" s="36"/>
      <c r="CO3" s="41"/>
      <c r="CP3" s="36"/>
      <c r="CQ3" s="36"/>
      <c r="CR3" s="42"/>
      <c r="CS3" s="35"/>
      <c r="CT3" s="36"/>
      <c r="CU3" s="36"/>
      <c r="CV3" s="36"/>
      <c r="CW3" s="36"/>
      <c r="CX3" s="36"/>
      <c r="CY3" s="36"/>
      <c r="CZ3" s="41"/>
      <c r="DA3" s="36"/>
      <c r="DB3" s="36"/>
      <c r="DC3" s="42"/>
      <c r="DD3" s="35"/>
      <c r="DE3" s="36"/>
      <c r="DF3" s="36"/>
      <c r="DG3" s="36"/>
      <c r="DH3" s="36"/>
      <c r="DI3" s="36"/>
      <c r="DJ3" s="36"/>
      <c r="DK3" s="41"/>
      <c r="DL3" s="36"/>
      <c r="DM3" s="36"/>
      <c r="DN3" s="42"/>
    </row>
    <row r="4" spans="1:118" ht="15">
      <c r="A4" s="14">
        <v>1</v>
      </c>
      <c r="B4" s="14">
        <v>1</v>
      </c>
      <c r="C4" s="8" t="s">
        <v>49</v>
      </c>
      <c r="D4" s="9" t="s">
        <v>32</v>
      </c>
      <c r="E4" s="9" t="s">
        <v>33</v>
      </c>
      <c r="F4" s="46">
        <f xml:space="preserve"> AB4+AQ4+BE4+BS4</f>
        <v>400</v>
      </c>
      <c r="G4" s="30">
        <f>H4+I4+J4</f>
        <v>104.03999999999999</v>
      </c>
      <c r="H4" s="22">
        <f>X4+AM4+BA4+BO4+CC4+CO4+CZ4+DK4</f>
        <v>103.03999999999999</v>
      </c>
      <c r="I4" s="7">
        <f>Z4+AO4+BC4+BQ4+CE4+CQ4+DB4+DM4</f>
        <v>0</v>
      </c>
      <c r="J4" s="24">
        <f>R4+AG4+AU4+BI4+BW4+CJ4+CU4+DF4</f>
        <v>1</v>
      </c>
      <c r="K4" s="12">
        <v>40.880000000000003</v>
      </c>
      <c r="L4" s="2"/>
      <c r="M4" s="2"/>
      <c r="N4" s="2"/>
      <c r="O4" s="2"/>
      <c r="P4" s="2"/>
      <c r="Q4" s="2"/>
      <c r="R4" s="3">
        <v>0</v>
      </c>
      <c r="S4" s="3"/>
      <c r="T4" s="3"/>
      <c r="U4" s="3"/>
      <c r="V4" s="3"/>
      <c r="W4" s="13"/>
      <c r="X4" s="6">
        <f>K4+L4+M4+N4+O4+P4+Q4</f>
        <v>40.880000000000003</v>
      </c>
      <c r="Y4" s="10">
        <f>R4</f>
        <v>0</v>
      </c>
      <c r="Z4" s="3">
        <f>(S4*5)+(T4*10)+(U4*15)+(V4*10)+(W4*20)</f>
        <v>0</v>
      </c>
      <c r="AA4" s="11">
        <f>X4+Y4+Z4</f>
        <v>40.880000000000003</v>
      </c>
      <c r="AB4" s="45">
        <f>(MIN(AA$4:AA$19)/AA4)*100</f>
        <v>100</v>
      </c>
      <c r="AC4" s="12">
        <v>9.69</v>
      </c>
      <c r="AD4" s="2"/>
      <c r="AE4" s="2"/>
      <c r="AF4" s="2"/>
      <c r="AG4" s="3">
        <v>0</v>
      </c>
      <c r="AH4" s="3"/>
      <c r="AI4" s="3"/>
      <c r="AJ4" s="3"/>
      <c r="AK4" s="3"/>
      <c r="AL4" s="3"/>
      <c r="AM4" s="6">
        <f>AC4+AD4+AE4+AF4</f>
        <v>9.69</v>
      </c>
      <c r="AN4" s="10">
        <f>AG4</f>
        <v>0</v>
      </c>
      <c r="AO4" s="3">
        <f>(AH4*5)+(AI4*10)+(AJ4*15)+(AK4*10)+(AL4*20)</f>
        <v>0</v>
      </c>
      <c r="AP4" s="11">
        <f>AM4+AN4+AO4</f>
        <v>9.69</v>
      </c>
      <c r="AQ4" s="45">
        <f>(MIN(AP$4:AP$19)/AP4)*100</f>
        <v>100</v>
      </c>
      <c r="AR4" s="12">
        <v>13.07</v>
      </c>
      <c r="AS4" s="2"/>
      <c r="AT4" s="2"/>
      <c r="AU4" s="3">
        <v>0</v>
      </c>
      <c r="AV4" s="3"/>
      <c r="AW4" s="3"/>
      <c r="AX4" s="3"/>
      <c r="AY4" s="3"/>
      <c r="AZ4" s="3"/>
      <c r="BA4" s="6">
        <f>AR4+AS4+AT4</f>
        <v>13.07</v>
      </c>
      <c r="BB4" s="10">
        <f>AU4</f>
        <v>0</v>
      </c>
      <c r="BC4" s="3">
        <f>(AV4*5)+(AW4*10)+(AX4*15)+(AY4*10)+(AZ4*20)</f>
        <v>0</v>
      </c>
      <c r="BD4" s="11">
        <f>BA4+BB4+BC4</f>
        <v>13.07</v>
      </c>
      <c r="BE4" s="45">
        <f>(MIN(BD$4:BD$19)/BD4)*100</f>
        <v>100</v>
      </c>
      <c r="BF4" s="12">
        <v>39.4</v>
      </c>
      <c r="BG4" s="2"/>
      <c r="BH4" s="2"/>
      <c r="BI4" s="3">
        <v>1</v>
      </c>
      <c r="BJ4" s="3"/>
      <c r="BK4" s="3"/>
      <c r="BL4" s="3"/>
      <c r="BM4" s="3"/>
      <c r="BN4" s="3"/>
      <c r="BO4" s="6">
        <f>BF4+BG4+BH4</f>
        <v>39.4</v>
      </c>
      <c r="BP4" s="10">
        <f>BI4</f>
        <v>1</v>
      </c>
      <c r="BQ4" s="3">
        <f>(BJ4*5)+(BK4*10)+(BL4*15)+(BM4*10)+(BN4*20)</f>
        <v>0</v>
      </c>
      <c r="BR4" s="11">
        <f>BO4+BP4+BQ4</f>
        <v>40.4</v>
      </c>
      <c r="BS4" s="45">
        <f>(MIN(BR$4:BR$19)/BR4)*100</f>
        <v>100</v>
      </c>
      <c r="BT4" s="12">
        <v>0</v>
      </c>
      <c r="BU4" s="2"/>
      <c r="BV4" s="2"/>
      <c r="BW4" s="3">
        <v>0</v>
      </c>
      <c r="BX4" s="3"/>
      <c r="BY4" s="3"/>
      <c r="BZ4" s="3"/>
      <c r="CA4" s="3"/>
      <c r="CB4" s="3"/>
      <c r="CC4" s="6">
        <f>BT4+BU4+BV4</f>
        <v>0</v>
      </c>
      <c r="CD4" s="10">
        <f>BW4</f>
        <v>0</v>
      </c>
      <c r="CE4" s="3">
        <f>(BX4*5)+(BY4*10)+(BZ4*15)+(CA4*10)+(CB4*20)</f>
        <v>0</v>
      </c>
      <c r="CF4" s="11">
        <f>CC4+CD4+CE4</f>
        <v>0</v>
      </c>
      <c r="CG4" s="45" t="e">
        <f>(MIN(CF$4:CF$19)/CF4)*100</f>
        <v>#DIV/0!</v>
      </c>
      <c r="CH4" s="12"/>
      <c r="CI4" s="2"/>
      <c r="CJ4" s="3"/>
      <c r="CK4" s="3"/>
      <c r="CL4" s="3"/>
      <c r="CM4" s="3"/>
      <c r="CN4" s="3"/>
      <c r="CO4" s="6">
        <f>CH4+CI4</f>
        <v>0</v>
      </c>
      <c r="CP4" s="10">
        <f>CI4</f>
        <v>0</v>
      </c>
      <c r="CQ4" s="3">
        <f>(CK4*3)+(CL4*5)+(CM4*5)+(CN4*20)</f>
        <v>0</v>
      </c>
      <c r="CR4" s="11">
        <f>CO4+CP4+CQ4</f>
        <v>0</v>
      </c>
      <c r="CS4" s="12"/>
      <c r="CT4" s="2"/>
      <c r="CU4" s="3"/>
      <c r="CV4" s="3"/>
      <c r="CW4" s="3"/>
      <c r="CX4" s="3"/>
      <c r="CY4" s="3"/>
      <c r="CZ4" s="6">
        <f>CS4+CT4</f>
        <v>0</v>
      </c>
      <c r="DA4" s="10">
        <f>CT4</f>
        <v>0</v>
      </c>
      <c r="DB4" s="3">
        <f>(CV4*3)+(CW4*5)+(CX4*5)+(CY4*20)</f>
        <v>0</v>
      </c>
      <c r="DC4" s="11">
        <f>CZ4+DA4+DB4</f>
        <v>0</v>
      </c>
      <c r="DD4" s="12"/>
      <c r="DE4" s="2"/>
      <c r="DF4" s="3"/>
      <c r="DG4" s="3"/>
      <c r="DH4" s="3"/>
      <c r="DI4" s="3"/>
      <c r="DJ4" s="3"/>
      <c r="DK4" s="6">
        <f>DD4+DE4</f>
        <v>0</v>
      </c>
      <c r="DL4" s="10">
        <f>DE4</f>
        <v>0</v>
      </c>
      <c r="DM4" s="3">
        <f>(DG4*3)+(DH4*5)+(DI4*5)+(DJ4*20)</f>
        <v>0</v>
      </c>
      <c r="DN4" s="11">
        <f>DK4+DL4+DM4</f>
        <v>0</v>
      </c>
    </row>
    <row r="5" spans="1:118" ht="15">
      <c r="A5" s="14">
        <v>3</v>
      </c>
      <c r="B5" s="14">
        <v>2</v>
      </c>
      <c r="C5" s="8" t="s">
        <v>35</v>
      </c>
      <c r="D5" s="9" t="s">
        <v>32</v>
      </c>
      <c r="E5" s="9" t="s">
        <v>33</v>
      </c>
      <c r="F5" s="46">
        <f xml:space="preserve"> AB5+AQ5+BE5+BS5</f>
        <v>280.41694840588082</v>
      </c>
      <c r="G5" s="30">
        <f>H5+I5+J5</f>
        <v>159.01</v>
      </c>
      <c r="H5" s="22">
        <f>X5+AM5+BA5+BO5+CC5+CO5+CZ5+DK5</f>
        <v>129.01</v>
      </c>
      <c r="I5" s="7">
        <f>Z5+AO5+BC5+BQ5+CE5+CQ5+DB5+DM5</f>
        <v>10</v>
      </c>
      <c r="J5" s="24">
        <f>R5+AG5+AU5+BI5+BW5+CJ5+CU5+DF5</f>
        <v>20</v>
      </c>
      <c r="K5" s="12">
        <v>47.12</v>
      </c>
      <c r="L5" s="2"/>
      <c r="M5" s="2"/>
      <c r="N5" s="2"/>
      <c r="O5" s="2"/>
      <c r="P5" s="2"/>
      <c r="Q5" s="2"/>
      <c r="R5" s="3">
        <v>0</v>
      </c>
      <c r="S5" s="3"/>
      <c r="T5" s="3"/>
      <c r="U5" s="3"/>
      <c r="V5" s="3"/>
      <c r="W5" s="13"/>
      <c r="X5" s="6">
        <f>K5+L5+M5+N5+O5+P5+Q5</f>
        <v>47.12</v>
      </c>
      <c r="Y5" s="10">
        <f>R5</f>
        <v>0</v>
      </c>
      <c r="Z5" s="3">
        <f>(S5*5)+(T5*10)+(U5*15)+(V5*10)+(W5*20)</f>
        <v>0</v>
      </c>
      <c r="AA5" s="11">
        <f>X5+Y5+Z5</f>
        <v>47.12</v>
      </c>
      <c r="AB5" s="45">
        <f>(MIN(AA$4:AA$19)/AA5)*100</f>
        <v>86.757215619694406</v>
      </c>
      <c r="AC5" s="12">
        <v>11</v>
      </c>
      <c r="AD5" s="2"/>
      <c r="AE5" s="2"/>
      <c r="AF5" s="2"/>
      <c r="AG5" s="3">
        <v>2</v>
      </c>
      <c r="AH5" s="3"/>
      <c r="AI5" s="3"/>
      <c r="AJ5" s="3"/>
      <c r="AK5" s="3"/>
      <c r="AL5" s="3"/>
      <c r="AM5" s="6">
        <f>AC5+AD5+AE5+AF5</f>
        <v>11</v>
      </c>
      <c r="AN5" s="10">
        <f>AG5</f>
        <v>2</v>
      </c>
      <c r="AO5" s="3">
        <f>(AH5*5)+(AI5*10)+(AJ5*15)+(AK5*10)+(AL5*20)</f>
        <v>0</v>
      </c>
      <c r="AP5" s="11">
        <f>AM5+AN5+AO5</f>
        <v>13</v>
      </c>
      <c r="AQ5" s="45">
        <f>(MIN(AP$4:AP$19)/AP5)*100</f>
        <v>74.538461538461533</v>
      </c>
      <c r="AR5" s="12">
        <v>19.079999999999998</v>
      </c>
      <c r="AS5" s="2"/>
      <c r="AT5" s="2"/>
      <c r="AU5" s="3">
        <v>0</v>
      </c>
      <c r="AV5" s="3"/>
      <c r="AW5" s="3"/>
      <c r="AX5" s="3"/>
      <c r="AY5" s="3"/>
      <c r="AZ5" s="3"/>
      <c r="BA5" s="6">
        <f>AR5+AS5+AT5</f>
        <v>19.079999999999998</v>
      </c>
      <c r="BB5" s="10">
        <f>AU5</f>
        <v>0</v>
      </c>
      <c r="BC5" s="3">
        <f>(AV5*5)+(AW5*10)+(AX5*15)+(AY5*10)+(AZ5*20)</f>
        <v>0</v>
      </c>
      <c r="BD5" s="11">
        <f>BA5+BB5+BC5</f>
        <v>19.079999999999998</v>
      </c>
      <c r="BE5" s="45">
        <f>(MIN(BD$4:BD$19)/BD5)*100</f>
        <v>68.501048218029354</v>
      </c>
      <c r="BF5" s="12">
        <v>51.81</v>
      </c>
      <c r="BG5" s="2"/>
      <c r="BH5" s="2"/>
      <c r="BI5" s="3">
        <v>18</v>
      </c>
      <c r="BJ5" s="3"/>
      <c r="BK5" s="3"/>
      <c r="BL5" s="3"/>
      <c r="BM5" s="3">
        <v>1</v>
      </c>
      <c r="BN5" s="3"/>
      <c r="BO5" s="6">
        <f>BF5+BG5+BH5</f>
        <v>51.81</v>
      </c>
      <c r="BP5" s="10">
        <f>BI5</f>
        <v>18</v>
      </c>
      <c r="BQ5" s="3">
        <f>(BJ5*5)+(BK5*10)+(BL5*15)+(BM5*10)+(BN5*20)</f>
        <v>10</v>
      </c>
      <c r="BR5" s="11">
        <f>BO5+BP5+BQ5</f>
        <v>79.81</v>
      </c>
      <c r="BS5" s="45">
        <f>(MIN(BR$4:BR$19)/BR5)*100</f>
        <v>50.620223029695524</v>
      </c>
      <c r="BT5" s="12">
        <v>0</v>
      </c>
      <c r="BU5" s="2"/>
      <c r="BV5" s="2"/>
      <c r="BW5" s="3">
        <v>0</v>
      </c>
      <c r="BX5" s="3"/>
      <c r="BY5" s="3"/>
      <c r="BZ5" s="3"/>
      <c r="CA5" s="3"/>
      <c r="CB5" s="3"/>
      <c r="CC5" s="6">
        <f>BT5+BU5+BV5</f>
        <v>0</v>
      </c>
      <c r="CD5" s="10">
        <f>BW5</f>
        <v>0</v>
      </c>
      <c r="CE5" s="3">
        <f>(BX5*5)+(BY5*10)+(BZ5*15)+(CA5*10)+(CB5*20)</f>
        <v>0</v>
      </c>
      <c r="CF5" s="11">
        <f>CC5+CD5+CE5</f>
        <v>0</v>
      </c>
      <c r="CG5" s="45" t="e">
        <f>(MIN(CF$4:CF$19)/CF5)*100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CI5</f>
        <v>0</v>
      </c>
      <c r="CQ5" s="3">
        <f>(CK5*3)+(CL5*5)+(CM5*5)+(CN5*20)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CT5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DE5</f>
        <v>0</v>
      </c>
      <c r="DM5" s="3">
        <f>(DG5*3)+(DH5*5)+(DI5*5)+(DJ5*20)</f>
        <v>0</v>
      </c>
      <c r="DN5" s="11">
        <f>DK5+DL5+DM5</f>
        <v>0</v>
      </c>
    </row>
    <row r="6" spans="1:118" ht="15">
      <c r="A6" s="14">
        <v>4</v>
      </c>
      <c r="B6" s="14">
        <v>3</v>
      </c>
      <c r="C6" s="29" t="s">
        <v>50</v>
      </c>
      <c r="D6" s="32" t="s">
        <v>32</v>
      </c>
      <c r="E6" s="31" t="s">
        <v>33</v>
      </c>
      <c r="F6" s="46">
        <f xml:space="preserve"> AB6+AQ6+BE6+BS6</f>
        <v>262.93973135018473</v>
      </c>
      <c r="G6" s="30">
        <f>H6+I6+J6</f>
        <v>158.62</v>
      </c>
      <c r="H6" s="22">
        <f>X6+AM6+BA6+BO6+CC6+CO6+CZ6+DK6</f>
        <v>129.62</v>
      </c>
      <c r="I6" s="7">
        <f>Z6+AO6+BC6+BQ6+CE6+CQ6+DB6+DM6</f>
        <v>15</v>
      </c>
      <c r="J6" s="24">
        <f>R6+AG6+AU6+BI6+BW6+CJ6+CU6+DF6</f>
        <v>14</v>
      </c>
      <c r="K6" s="12">
        <v>55.64</v>
      </c>
      <c r="L6" s="2"/>
      <c r="M6" s="2"/>
      <c r="N6" s="2"/>
      <c r="O6" s="2"/>
      <c r="P6" s="34"/>
      <c r="Q6" s="2"/>
      <c r="R6" s="3">
        <v>0</v>
      </c>
      <c r="S6" s="3"/>
      <c r="T6" s="3"/>
      <c r="U6" s="3"/>
      <c r="V6" s="3"/>
      <c r="W6" s="13"/>
      <c r="X6" s="6">
        <f>K6+L6+M6+N6+O6+P6+Q6</f>
        <v>55.64</v>
      </c>
      <c r="Y6" s="10">
        <f>R6</f>
        <v>0</v>
      </c>
      <c r="Z6" s="3">
        <f>(S6*5)+(T6*10)+(U6*15)+(V6*10)+(W6*20)</f>
        <v>0</v>
      </c>
      <c r="AA6" s="11">
        <f>X6+Y6+Z6</f>
        <v>55.64</v>
      </c>
      <c r="AB6" s="45">
        <f>(MIN(AA$4:AA$19)/AA6)*100</f>
        <v>73.472322070452918</v>
      </c>
      <c r="AC6" s="12">
        <v>13.63</v>
      </c>
      <c r="AD6" s="2"/>
      <c r="AE6" s="2"/>
      <c r="AF6" s="2"/>
      <c r="AG6" s="3">
        <v>8</v>
      </c>
      <c r="AH6" s="3">
        <v>1</v>
      </c>
      <c r="AI6" s="3"/>
      <c r="AJ6" s="3"/>
      <c r="AK6" s="3"/>
      <c r="AL6" s="3"/>
      <c r="AM6" s="6">
        <f>AC6+AD6+AE6+AF6</f>
        <v>13.63</v>
      </c>
      <c r="AN6" s="10">
        <f>AG6</f>
        <v>8</v>
      </c>
      <c r="AO6" s="3">
        <f>(AH6*5)+(AI6*10)+(AJ6*15)+(AK6*10)+(AL6*20)</f>
        <v>5</v>
      </c>
      <c r="AP6" s="33">
        <f>AM6+AN6+AO6</f>
        <v>26.630000000000003</v>
      </c>
      <c r="AQ6" s="45">
        <f>(MIN(AP$4:AP$19)/AP6)*100</f>
        <v>36.387532857679304</v>
      </c>
      <c r="AR6" s="12">
        <v>12.98</v>
      </c>
      <c r="AS6" s="2"/>
      <c r="AT6" s="2"/>
      <c r="AU6" s="3">
        <v>2</v>
      </c>
      <c r="AV6" s="3"/>
      <c r="AW6" s="3"/>
      <c r="AX6" s="3"/>
      <c r="AY6" s="3"/>
      <c r="AZ6" s="3"/>
      <c r="BA6" s="6">
        <f>AR6+AS6+AT6</f>
        <v>12.98</v>
      </c>
      <c r="BB6" s="10">
        <f>AU6</f>
        <v>2</v>
      </c>
      <c r="BC6" s="3">
        <f>(AV6*5)+(AW6*10)+(AX6*15)+(AY6*10)+(AZ6*20)</f>
        <v>0</v>
      </c>
      <c r="BD6" s="33">
        <f>BA6+BB6+BC6</f>
        <v>14.98</v>
      </c>
      <c r="BE6" s="45">
        <f>(MIN(BD$4:BD$19)/BD6)*100</f>
        <v>87.249666221628843</v>
      </c>
      <c r="BF6" s="12">
        <v>47.37</v>
      </c>
      <c r="BG6" s="2"/>
      <c r="BH6" s="2"/>
      <c r="BI6" s="3">
        <v>4</v>
      </c>
      <c r="BJ6" s="3"/>
      <c r="BK6" s="3"/>
      <c r="BL6" s="3"/>
      <c r="BM6" s="3">
        <v>1</v>
      </c>
      <c r="BN6" s="3"/>
      <c r="BO6" s="6">
        <f>BF6+BG6+BH6</f>
        <v>47.37</v>
      </c>
      <c r="BP6" s="10">
        <f>BI6</f>
        <v>4</v>
      </c>
      <c r="BQ6" s="3">
        <f>(BJ6*5)+(BK6*10)+(BL6*15)+(BM6*10)+(BN6*20)</f>
        <v>10</v>
      </c>
      <c r="BR6" s="33">
        <f>BO6+BP6+BQ6</f>
        <v>61.37</v>
      </c>
      <c r="BS6" s="45">
        <f>(MIN(BR$4:BR$19)/BR6)*100</f>
        <v>65.83021020042365</v>
      </c>
      <c r="BT6" s="12">
        <v>0</v>
      </c>
      <c r="BU6" s="2"/>
      <c r="BV6" s="2"/>
      <c r="BW6" s="3">
        <v>0</v>
      </c>
      <c r="BX6" s="3"/>
      <c r="BY6" s="3"/>
      <c r="BZ6" s="3"/>
      <c r="CA6" s="3"/>
      <c r="CB6" s="3"/>
      <c r="CC6" s="6">
        <f>BT6+BU6+BV6</f>
        <v>0</v>
      </c>
      <c r="CD6" s="10">
        <f>BW6</f>
        <v>0</v>
      </c>
      <c r="CE6" s="3">
        <f>(BX6*5)+(BY6*10)+(BZ6*15)+(CA6*10)+(CB6*20)</f>
        <v>0</v>
      </c>
      <c r="CF6" s="11">
        <f>CC6+CD6+CE6</f>
        <v>0</v>
      </c>
      <c r="CG6" s="45" t="e">
        <f>(MIN(CF$4:CF$19)/CF6)*100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CI6</f>
        <v>0</v>
      </c>
      <c r="CQ6" s="3">
        <f>(CK6*3)+(CL6*5)+(CM6*5)+(CN6*20)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CT6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DE6</f>
        <v>0</v>
      </c>
      <c r="DM6" s="3">
        <f>(DG6*3)+(DH6*5)+(DI6*5)+(DJ6*20)</f>
        <v>0</v>
      </c>
      <c r="DN6" s="11">
        <f>DK6+DL6+DM6</f>
        <v>0</v>
      </c>
    </row>
    <row r="7" spans="1:118" ht="15">
      <c r="A7" s="14">
        <v>5</v>
      </c>
      <c r="B7" s="14">
        <v>4</v>
      </c>
      <c r="C7" s="8" t="s">
        <v>51</v>
      </c>
      <c r="D7" s="9" t="s">
        <v>32</v>
      </c>
      <c r="E7" s="9" t="s">
        <v>33</v>
      </c>
      <c r="F7" s="46">
        <f xml:space="preserve"> AB7+AQ7+BE7+BS7</f>
        <v>260.80875609628993</v>
      </c>
      <c r="G7" s="30">
        <f>H7+I7+J7</f>
        <v>149.87</v>
      </c>
      <c r="H7" s="22">
        <f>X7+AM7+BA7+BO7+CC7+CO7+CZ7+DK7</f>
        <v>108.87</v>
      </c>
      <c r="I7" s="7">
        <f>Z7+AO7+BC7+BQ7+CE7+CQ7+DB7+DM7</f>
        <v>10</v>
      </c>
      <c r="J7" s="24">
        <f>R7+AG7+AU7+BI7+BW7+CJ7+CU7+DF7</f>
        <v>31</v>
      </c>
      <c r="K7" s="12">
        <v>47.82</v>
      </c>
      <c r="L7" s="2"/>
      <c r="M7" s="2"/>
      <c r="N7" s="2"/>
      <c r="O7" s="2"/>
      <c r="P7" s="2"/>
      <c r="Q7" s="2"/>
      <c r="R7" s="3">
        <v>0</v>
      </c>
      <c r="S7" s="3"/>
      <c r="T7" s="3"/>
      <c r="U7" s="3"/>
      <c r="V7" s="3"/>
      <c r="W7" s="13"/>
      <c r="X7" s="6">
        <f>K7+L7+M7+N7+O7+P7+Q7</f>
        <v>47.82</v>
      </c>
      <c r="Y7" s="10">
        <f>R7</f>
        <v>0</v>
      </c>
      <c r="Z7" s="3">
        <f>(S7*5)+(T7*10)+(U7*15)+(V7*10)+(W7*20)</f>
        <v>0</v>
      </c>
      <c r="AA7" s="11">
        <f>X7+Y7+Z7</f>
        <v>47.82</v>
      </c>
      <c r="AB7" s="45">
        <f>(MIN(AA$4:AA$19)/AA7)*100</f>
        <v>85.487243831033041</v>
      </c>
      <c r="AC7" s="12">
        <v>7.01</v>
      </c>
      <c r="AD7" s="2"/>
      <c r="AE7" s="2"/>
      <c r="AF7" s="2"/>
      <c r="AG7" s="3">
        <v>27</v>
      </c>
      <c r="AH7" s="3"/>
      <c r="AI7" s="3"/>
      <c r="AJ7" s="3"/>
      <c r="AK7" s="3"/>
      <c r="AL7" s="3"/>
      <c r="AM7" s="6">
        <f>AC7+AD7+AE7+AF7</f>
        <v>7.01</v>
      </c>
      <c r="AN7" s="10">
        <f>AG7</f>
        <v>27</v>
      </c>
      <c r="AO7" s="3">
        <f>(AH7*5)+(AI7*10)+(AJ7*15)+(AK7*10)+(AL7*20)</f>
        <v>0</v>
      </c>
      <c r="AP7" s="11">
        <f>AM7+AN7+AO7</f>
        <v>34.01</v>
      </c>
      <c r="AQ7" s="45">
        <f>(MIN(AP$4:AP$19)/AP7)*100</f>
        <v>28.491620111731841</v>
      </c>
      <c r="AR7" s="12">
        <v>13.97</v>
      </c>
      <c r="AS7" s="2"/>
      <c r="AT7" s="2"/>
      <c r="AU7" s="3">
        <v>3</v>
      </c>
      <c r="AV7" s="3"/>
      <c r="AW7" s="3"/>
      <c r="AX7" s="3"/>
      <c r="AY7" s="3">
        <v>1</v>
      </c>
      <c r="AZ7" s="3"/>
      <c r="BA7" s="6">
        <f>AR7+AS7+AT7</f>
        <v>13.97</v>
      </c>
      <c r="BB7" s="10">
        <f>AU7</f>
        <v>3</v>
      </c>
      <c r="BC7" s="3">
        <f>(AV7*5)+(AW7*10)+(AX7*15)+(AY7*10)+(AZ7*20)</f>
        <v>10</v>
      </c>
      <c r="BD7" s="11">
        <f>BA7+BB7+BC7</f>
        <v>26.97</v>
      </c>
      <c r="BE7" s="45">
        <f>(MIN(BD$4:BD$19)/BD7)*100</f>
        <v>48.461253244345571</v>
      </c>
      <c r="BF7" s="12">
        <v>40.07</v>
      </c>
      <c r="BG7" s="2"/>
      <c r="BH7" s="2"/>
      <c r="BI7" s="3">
        <v>1</v>
      </c>
      <c r="BJ7" s="3"/>
      <c r="BK7" s="3"/>
      <c r="BL7" s="3"/>
      <c r="BM7" s="3"/>
      <c r="BN7" s="3"/>
      <c r="BO7" s="6">
        <f>BF7+BG7+BH7</f>
        <v>40.07</v>
      </c>
      <c r="BP7" s="10">
        <f>BI7</f>
        <v>1</v>
      </c>
      <c r="BQ7" s="3">
        <f>(BJ7*5)+(BK7*10)+(BL7*15)+(BM7*10)+(BN7*20)</f>
        <v>0</v>
      </c>
      <c r="BR7" s="11">
        <f>BO7+BP7+BQ7</f>
        <v>41.07</v>
      </c>
      <c r="BS7" s="45">
        <f>(MIN(BR$4:BR$19)/BR7)*100</f>
        <v>98.368638909179452</v>
      </c>
      <c r="BT7" s="12">
        <v>0</v>
      </c>
      <c r="BU7" s="2"/>
      <c r="BV7" s="2"/>
      <c r="BW7" s="3">
        <v>0</v>
      </c>
      <c r="BX7" s="3"/>
      <c r="BY7" s="3"/>
      <c r="BZ7" s="3"/>
      <c r="CA7" s="3"/>
      <c r="CB7" s="3"/>
      <c r="CC7" s="6">
        <f>BT7+BU7+BV7</f>
        <v>0</v>
      </c>
      <c r="CD7" s="10">
        <f>BW7</f>
        <v>0</v>
      </c>
      <c r="CE7" s="3">
        <f>(BX7*5)+(BY7*10)+(BZ7*15)+(CA7*10)+(CB7*20)</f>
        <v>0</v>
      </c>
      <c r="CF7" s="11">
        <f>CC7+CD7+CE7</f>
        <v>0</v>
      </c>
      <c r="CG7" s="45" t="e">
        <f>(MIN(CF$4:CF$19)/CF7)*100</f>
        <v>#DIV/0!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>
      <c r="A8" s="14">
        <v>10</v>
      </c>
      <c r="B8" s="14">
        <v>5</v>
      </c>
      <c r="C8" s="8" t="s">
        <v>44</v>
      </c>
      <c r="D8" s="32" t="s">
        <v>32</v>
      </c>
      <c r="E8" s="31" t="s">
        <v>33</v>
      </c>
      <c r="F8" s="46">
        <f xml:space="preserve"> AB8+AQ8+BE8+BS8</f>
        <v>186.55088455415586</v>
      </c>
      <c r="G8" s="30">
        <f>H8+I8+J8</f>
        <v>259.79000000000002</v>
      </c>
      <c r="H8" s="22">
        <f>X8+AM8+BA8+BO8+CC8+CO8+CZ8+DK8</f>
        <v>188.79000000000002</v>
      </c>
      <c r="I8" s="7">
        <f>Z8+AO8+BC8+BQ8+CE8+CQ8+DB8+DM8</f>
        <v>10</v>
      </c>
      <c r="J8" s="24">
        <f>R8+AG8+AU8+BI8+BW8+CJ8+CU8+DF8</f>
        <v>61</v>
      </c>
      <c r="K8" s="12">
        <v>90</v>
      </c>
      <c r="L8" s="2"/>
      <c r="M8" s="2"/>
      <c r="N8" s="2"/>
      <c r="O8" s="2"/>
      <c r="P8" s="2"/>
      <c r="Q8" s="2"/>
      <c r="R8" s="3">
        <v>50</v>
      </c>
      <c r="S8" s="3"/>
      <c r="T8" s="3"/>
      <c r="U8" s="3"/>
      <c r="V8" s="3"/>
      <c r="W8" s="13"/>
      <c r="X8" s="6">
        <f>K8+L8+M8+N8+O8+P8+Q8</f>
        <v>90</v>
      </c>
      <c r="Y8" s="10">
        <f>R8</f>
        <v>50</v>
      </c>
      <c r="Z8" s="3">
        <f>(S8*5)+(T8*10)+(U8*15)+(V8*10)+(W8*20)</f>
        <v>0</v>
      </c>
      <c r="AA8" s="33">
        <f>X8+Y8+Z8</f>
        <v>140</v>
      </c>
      <c r="AB8" s="45">
        <f>(MIN(AA$4:AA$19)/AA8)*100</f>
        <v>29.200000000000003</v>
      </c>
      <c r="AC8" s="12">
        <v>11.62</v>
      </c>
      <c r="AD8" s="2"/>
      <c r="AE8" s="2"/>
      <c r="AF8" s="2"/>
      <c r="AG8" s="3">
        <v>8</v>
      </c>
      <c r="AH8" s="3"/>
      <c r="AI8" s="3"/>
      <c r="AJ8" s="3"/>
      <c r="AK8" s="3"/>
      <c r="AL8" s="3"/>
      <c r="AM8" s="6">
        <f>AC8+AD8+AE8+AF8</f>
        <v>11.62</v>
      </c>
      <c r="AN8" s="10">
        <f>AG8</f>
        <v>8</v>
      </c>
      <c r="AO8" s="3">
        <f>(AH8*5)+(AI8*10)+(AJ8*15)+(AK8*10)+(AL8*20)</f>
        <v>0</v>
      </c>
      <c r="AP8" s="11">
        <f>AM8+AN8+AO8</f>
        <v>19.619999999999997</v>
      </c>
      <c r="AQ8" s="45">
        <f>(MIN(AP$4:AP$19)/AP8)*100</f>
        <v>49.388379204892971</v>
      </c>
      <c r="AR8" s="12">
        <v>22.71</v>
      </c>
      <c r="AS8" s="2"/>
      <c r="AT8" s="2"/>
      <c r="AU8" s="3">
        <v>1</v>
      </c>
      <c r="AV8" s="3"/>
      <c r="AW8" s="3"/>
      <c r="AX8" s="3"/>
      <c r="AY8" s="3"/>
      <c r="AZ8" s="3"/>
      <c r="BA8" s="6">
        <f>AR8+AS8+AT8</f>
        <v>22.71</v>
      </c>
      <c r="BB8" s="10">
        <f>AU8</f>
        <v>1</v>
      </c>
      <c r="BC8" s="3">
        <f>(AV8*5)+(AW8*10)+(AX8*15)+(AY8*10)+(AZ8*20)</f>
        <v>0</v>
      </c>
      <c r="BD8" s="11">
        <f>BA8+BB8+BC8</f>
        <v>23.71</v>
      </c>
      <c r="BE8" s="45">
        <f>(MIN(BD$4:BD$19)/BD8)*100</f>
        <v>55.124420075917335</v>
      </c>
      <c r="BF8" s="12">
        <v>64.459999999999994</v>
      </c>
      <c r="BG8" s="2"/>
      <c r="BH8" s="2"/>
      <c r="BI8" s="3">
        <v>2</v>
      </c>
      <c r="BJ8" s="3"/>
      <c r="BK8" s="3"/>
      <c r="BL8" s="3"/>
      <c r="BM8" s="3">
        <v>1</v>
      </c>
      <c r="BN8" s="3"/>
      <c r="BO8" s="6">
        <f>BF8+BG8+BH8</f>
        <v>64.459999999999994</v>
      </c>
      <c r="BP8" s="10">
        <f>BI8</f>
        <v>2</v>
      </c>
      <c r="BQ8" s="3">
        <f>(BJ8*5)+(BK8*10)+(BL8*15)+(BM8*10)+(BN8*20)</f>
        <v>10</v>
      </c>
      <c r="BR8" s="33">
        <f>BO8+BP8+BQ8</f>
        <v>76.459999999999994</v>
      </c>
      <c r="BS8" s="45">
        <f>(MIN(BR$4:BR$19)/BR8)*100</f>
        <v>52.838085273345548</v>
      </c>
      <c r="BT8" s="12">
        <v>0</v>
      </c>
      <c r="BU8" s="2"/>
      <c r="BV8" s="2"/>
      <c r="BW8" s="3">
        <v>0</v>
      </c>
      <c r="BX8" s="3"/>
      <c r="BY8" s="3"/>
      <c r="BZ8" s="3"/>
      <c r="CA8" s="3"/>
      <c r="CB8" s="3"/>
      <c r="CC8" s="6">
        <f>BT8+BU8+BV8</f>
        <v>0</v>
      </c>
      <c r="CD8" s="10">
        <f>BW8</f>
        <v>0</v>
      </c>
      <c r="CE8" s="3">
        <f>(BX8*5)+(BY8*10)+(BZ8*15)+(CA8*10)+(CB8*20)</f>
        <v>0</v>
      </c>
      <c r="CF8" s="11">
        <f>CC8+CD8+CE8</f>
        <v>0</v>
      </c>
      <c r="CG8" s="45" t="e">
        <f>(MIN(CF$4:CF$19)/CF8)*100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>
      <c r="A9" s="14"/>
      <c r="B9" s="14"/>
      <c r="C9" s="49" t="s">
        <v>37</v>
      </c>
      <c r="D9" s="32"/>
      <c r="E9" s="31"/>
      <c r="F9" s="46"/>
      <c r="G9" s="30"/>
      <c r="H9" s="22"/>
      <c r="I9" s="7"/>
      <c r="J9" s="24"/>
      <c r="K9" s="12"/>
      <c r="L9" s="2"/>
      <c r="M9" s="2"/>
      <c r="N9" s="2"/>
      <c r="O9" s="2"/>
      <c r="P9" s="34"/>
      <c r="Q9" s="2"/>
      <c r="R9" s="3"/>
      <c r="S9" s="3"/>
      <c r="T9" s="3"/>
      <c r="U9" s="3"/>
      <c r="V9" s="3"/>
      <c r="W9" s="13"/>
      <c r="X9" s="6"/>
      <c r="Y9" s="10"/>
      <c r="Z9" s="3"/>
      <c r="AA9" s="11"/>
      <c r="AB9" s="45"/>
      <c r="AC9" s="12"/>
      <c r="AD9" s="2"/>
      <c r="AE9" s="2"/>
      <c r="AF9" s="2"/>
      <c r="AG9" s="3"/>
      <c r="AH9" s="3"/>
      <c r="AI9" s="3"/>
      <c r="AJ9" s="3"/>
      <c r="AK9" s="3"/>
      <c r="AL9" s="3"/>
      <c r="AM9" s="6"/>
      <c r="AN9" s="10"/>
      <c r="AO9" s="3"/>
      <c r="AP9" s="33"/>
      <c r="AQ9" s="45"/>
      <c r="AR9" s="12"/>
      <c r="AS9" s="2"/>
      <c r="AT9" s="2"/>
      <c r="AU9" s="3"/>
      <c r="AV9" s="3"/>
      <c r="AW9" s="3"/>
      <c r="AX9" s="3"/>
      <c r="AY9" s="3"/>
      <c r="AZ9" s="3"/>
      <c r="BA9" s="6"/>
      <c r="BB9" s="10"/>
      <c r="BC9" s="3"/>
      <c r="BD9" s="33"/>
      <c r="BE9" s="45"/>
      <c r="BF9" s="12"/>
      <c r="BG9" s="2"/>
      <c r="BH9" s="2"/>
      <c r="BI9" s="3"/>
      <c r="BJ9" s="3"/>
      <c r="BK9" s="3"/>
      <c r="BL9" s="3"/>
      <c r="BM9" s="3"/>
      <c r="BN9" s="3"/>
      <c r="BO9" s="6"/>
      <c r="BP9" s="10"/>
      <c r="BQ9" s="3"/>
      <c r="BR9" s="33"/>
      <c r="BS9" s="45"/>
      <c r="BT9" s="12"/>
      <c r="BU9" s="2"/>
      <c r="BV9" s="2"/>
      <c r="BW9" s="3"/>
      <c r="BX9" s="3"/>
      <c r="BY9" s="3"/>
      <c r="BZ9" s="3"/>
      <c r="CA9" s="3"/>
      <c r="CB9" s="3"/>
      <c r="CC9" s="6"/>
      <c r="CD9" s="10"/>
      <c r="CE9" s="3"/>
      <c r="CF9" s="11"/>
      <c r="CG9" s="45"/>
      <c r="CH9" s="12"/>
      <c r="CI9" s="2"/>
      <c r="CJ9" s="3"/>
      <c r="CK9" s="3"/>
      <c r="CL9" s="3"/>
      <c r="CM9" s="3"/>
      <c r="CN9" s="3"/>
      <c r="CO9" s="6"/>
      <c r="CP9" s="10"/>
      <c r="CQ9" s="3"/>
      <c r="CR9" s="11"/>
      <c r="CS9" s="12"/>
      <c r="CT9" s="2"/>
      <c r="CU9" s="3"/>
      <c r="CV9" s="3"/>
      <c r="CW9" s="3"/>
      <c r="CX9" s="3"/>
      <c r="CY9" s="3"/>
      <c r="CZ9" s="6"/>
      <c r="DA9" s="10"/>
      <c r="DB9" s="3"/>
      <c r="DC9" s="11"/>
      <c r="DD9" s="12"/>
      <c r="DE9" s="2"/>
      <c r="DF9" s="3"/>
      <c r="DG9" s="3"/>
      <c r="DH9" s="3"/>
      <c r="DI9" s="3"/>
      <c r="DJ9" s="3"/>
      <c r="DK9" s="6"/>
      <c r="DL9" s="10"/>
      <c r="DM9" s="3"/>
      <c r="DN9" s="11"/>
    </row>
    <row r="10" spans="1:118" ht="15">
      <c r="A10" s="14">
        <v>2</v>
      </c>
      <c r="B10" s="14">
        <v>1</v>
      </c>
      <c r="C10" s="8" t="s">
        <v>46</v>
      </c>
      <c r="D10" s="32" t="s">
        <v>32</v>
      </c>
      <c r="E10" s="31" t="s">
        <v>34</v>
      </c>
      <c r="F10" s="46">
        <f t="shared" ref="F10:F17" si="0" xml:space="preserve"> AB10+AQ10+BE10+BS10</f>
        <v>294.54663219690667</v>
      </c>
      <c r="G10" s="30">
        <f t="shared" ref="G10:G17" si="1">H10+I10+J10</f>
        <v>150</v>
      </c>
      <c r="H10" s="22">
        <f t="shared" ref="H10:H17" si="2">X10+AM10+BA10+BO10+CC10+CO10+CZ10+DK10</f>
        <v>147</v>
      </c>
      <c r="I10" s="7">
        <f t="shared" ref="I10:I17" si="3">Z10+AO10+BC10+BQ10+CE10+CQ10+DB10+DM10</f>
        <v>0</v>
      </c>
      <c r="J10" s="24">
        <f t="shared" ref="J10:J17" si="4">R10+AG10+AU10+BI10+BW10+CJ10+CU10+DF10</f>
        <v>3</v>
      </c>
      <c r="K10" s="12">
        <v>72.39</v>
      </c>
      <c r="L10" s="2"/>
      <c r="M10" s="2"/>
      <c r="N10" s="2"/>
      <c r="O10" s="2"/>
      <c r="P10" s="2"/>
      <c r="Q10" s="2"/>
      <c r="R10" s="3">
        <v>0</v>
      </c>
      <c r="S10" s="3"/>
      <c r="T10" s="3"/>
      <c r="U10" s="3"/>
      <c r="V10" s="3"/>
      <c r="W10" s="13"/>
      <c r="X10" s="6">
        <f t="shared" ref="X10:X17" si="5">K10+L10+M10+N10+O10+P10+Q10</f>
        <v>72.39</v>
      </c>
      <c r="Y10" s="10">
        <f t="shared" ref="Y10:Y17" si="6">R10</f>
        <v>0</v>
      </c>
      <c r="Z10" s="3">
        <f t="shared" ref="Z10:Z17" si="7">(S10*5)+(T10*10)+(U10*15)+(V10*10)+(W10*20)</f>
        <v>0</v>
      </c>
      <c r="AA10" s="33">
        <f t="shared" ref="AA10:AA17" si="8">X10+Y10+Z10</f>
        <v>72.39</v>
      </c>
      <c r="AB10" s="45">
        <f t="shared" ref="AB10:AB17" si="9">(MIN(AA$4:AA$19)/AA10)*100</f>
        <v>56.471888382373258</v>
      </c>
      <c r="AC10" s="12">
        <v>10.5</v>
      </c>
      <c r="AD10" s="2"/>
      <c r="AE10" s="2"/>
      <c r="AF10" s="2"/>
      <c r="AG10" s="3">
        <v>2</v>
      </c>
      <c r="AH10" s="3"/>
      <c r="AI10" s="3"/>
      <c r="AJ10" s="3"/>
      <c r="AK10" s="3"/>
      <c r="AL10" s="3"/>
      <c r="AM10" s="6">
        <f t="shared" ref="AM10:AM17" si="10">AC10+AD10+AE10+AF10</f>
        <v>10.5</v>
      </c>
      <c r="AN10" s="10">
        <f t="shared" ref="AN10:AN17" si="11">AG10</f>
        <v>2</v>
      </c>
      <c r="AO10" s="3">
        <f t="shared" ref="AO10:AO17" si="12">(AH10*5)+(AI10*10)+(AJ10*15)+(AK10*10)+(AL10*20)</f>
        <v>0</v>
      </c>
      <c r="AP10" s="11">
        <f t="shared" ref="AP10:AP17" si="13">AM10+AN10+AO10</f>
        <v>12.5</v>
      </c>
      <c r="AQ10" s="45">
        <f t="shared" ref="AQ10:AQ17" si="14">(MIN(AP$4:AP$19)/AP10)*100</f>
        <v>77.52</v>
      </c>
      <c r="AR10" s="12">
        <v>16.11</v>
      </c>
      <c r="AS10" s="2"/>
      <c r="AT10" s="2"/>
      <c r="AU10" s="3">
        <v>1</v>
      </c>
      <c r="AV10" s="3"/>
      <c r="AW10" s="3"/>
      <c r="AX10" s="3"/>
      <c r="AY10" s="3"/>
      <c r="AZ10" s="3"/>
      <c r="BA10" s="6">
        <f t="shared" ref="BA10:BA17" si="15">AR10+AS10+AT10</f>
        <v>16.11</v>
      </c>
      <c r="BB10" s="10">
        <f t="shared" ref="BB10:BB17" si="16">AU10</f>
        <v>1</v>
      </c>
      <c r="BC10" s="3">
        <f t="shared" ref="BC10:BC17" si="17">(AV10*5)+(AW10*10)+(AX10*15)+(AY10*10)+(AZ10*20)</f>
        <v>0</v>
      </c>
      <c r="BD10" s="11">
        <f t="shared" ref="BD10:BD17" si="18">BA10+BB10+BC10</f>
        <v>17.11</v>
      </c>
      <c r="BE10" s="45">
        <f t="shared" ref="BE10:BE17" si="19">(MIN(BD$4:BD$19)/BD10)*100</f>
        <v>76.388077147866753</v>
      </c>
      <c r="BF10" s="12">
        <v>48</v>
      </c>
      <c r="BG10" s="2"/>
      <c r="BH10" s="2"/>
      <c r="BI10" s="3">
        <v>0</v>
      </c>
      <c r="BJ10" s="3"/>
      <c r="BK10" s="3"/>
      <c r="BL10" s="3"/>
      <c r="BM10" s="3"/>
      <c r="BN10" s="3"/>
      <c r="BO10" s="6">
        <f t="shared" ref="BO10:BO17" si="20">BF10+BG10+BH10</f>
        <v>48</v>
      </c>
      <c r="BP10" s="10">
        <f t="shared" ref="BP10:BP17" si="21">BI10</f>
        <v>0</v>
      </c>
      <c r="BQ10" s="3">
        <f t="shared" ref="BQ10:BQ17" si="22">(BJ10*5)+(BK10*10)+(BL10*15)+(BM10*10)+(BN10*20)</f>
        <v>0</v>
      </c>
      <c r="BR10" s="33">
        <f t="shared" ref="BR10:BR17" si="23">BO10+BP10+BQ10</f>
        <v>48</v>
      </c>
      <c r="BS10" s="45">
        <f t="shared" ref="BS10:BS17" si="24">(MIN(BR$4:BR$19)/BR10)*100</f>
        <v>84.166666666666671</v>
      </c>
      <c r="BT10" s="12">
        <v>0</v>
      </c>
      <c r="BU10" s="2"/>
      <c r="BV10" s="2"/>
      <c r="BW10" s="3">
        <v>0</v>
      </c>
      <c r="BX10" s="3"/>
      <c r="BY10" s="3"/>
      <c r="BZ10" s="3"/>
      <c r="CA10" s="3"/>
      <c r="CB10" s="3"/>
      <c r="CC10" s="6">
        <f t="shared" ref="CC10:CC17" si="25">BT10+BU10+BV10</f>
        <v>0</v>
      </c>
      <c r="CD10" s="10">
        <f t="shared" ref="CD10:CD17" si="26">BW10</f>
        <v>0</v>
      </c>
      <c r="CE10" s="3">
        <f t="shared" ref="CE10:CE17" si="27">(BX10*5)+(BY10*10)+(BZ10*15)+(CA10*10)+(CB10*20)</f>
        <v>0</v>
      </c>
      <c r="CF10" s="11">
        <f t="shared" ref="CF10:CF17" si="28">CC10+CD10+CE10</f>
        <v>0</v>
      </c>
      <c r="CG10" s="45" t="e">
        <f t="shared" ref="CG10:CG17" si="29">(MIN(CF$4:CF$19)/CF10)*100</f>
        <v>#DIV/0!</v>
      </c>
      <c r="CH10" s="12"/>
      <c r="CI10" s="2"/>
      <c r="CJ10" s="3"/>
      <c r="CK10" s="3"/>
      <c r="CL10" s="3"/>
      <c r="CM10" s="3"/>
      <c r="CN10" s="3"/>
      <c r="CO10" s="6">
        <f t="shared" ref="CO10:CO17" si="30">CH10+CI10</f>
        <v>0</v>
      </c>
      <c r="CP10" s="10">
        <f t="shared" ref="CP10:CP17" si="31">CI10</f>
        <v>0</v>
      </c>
      <c r="CQ10" s="3">
        <f t="shared" ref="CQ10:CQ17" si="32">(CK10*3)+(CL10*5)+(CM10*5)+(CN10*20)</f>
        <v>0</v>
      </c>
      <c r="CR10" s="11">
        <f t="shared" ref="CR10:CR17" si="33">CO10+CP10+CQ10</f>
        <v>0</v>
      </c>
      <c r="CS10" s="12"/>
      <c r="CT10" s="2"/>
      <c r="CU10" s="3"/>
      <c r="CV10" s="3"/>
      <c r="CW10" s="3"/>
      <c r="CX10" s="3"/>
      <c r="CY10" s="3"/>
      <c r="CZ10" s="6">
        <f t="shared" ref="CZ10:CZ17" si="34">CS10+CT10</f>
        <v>0</v>
      </c>
      <c r="DA10" s="10">
        <f t="shared" ref="DA10:DA17" si="35">CT10</f>
        <v>0</v>
      </c>
      <c r="DB10" s="3">
        <f t="shared" ref="DB10:DB17" si="36">(CV10*3)+(CW10*5)+(CX10*5)+(CY10*20)</f>
        <v>0</v>
      </c>
      <c r="DC10" s="11">
        <f t="shared" ref="DC10:DC17" si="37">CZ10+DA10+DB10</f>
        <v>0</v>
      </c>
      <c r="DD10" s="12"/>
      <c r="DE10" s="2"/>
      <c r="DF10" s="3"/>
      <c r="DG10" s="3"/>
      <c r="DH10" s="3"/>
      <c r="DI10" s="3"/>
      <c r="DJ10" s="3"/>
      <c r="DK10" s="6">
        <f t="shared" ref="DK10:DK17" si="38">DD10+DE10</f>
        <v>0</v>
      </c>
      <c r="DL10" s="10">
        <f t="shared" ref="DL10:DL17" si="39">DE10</f>
        <v>0</v>
      </c>
      <c r="DM10" s="3">
        <f t="shared" ref="DM10:DM17" si="40">(DG10*3)+(DH10*5)+(DI10*5)+(DJ10*20)</f>
        <v>0</v>
      </c>
      <c r="DN10" s="11">
        <f t="shared" ref="DN10:DN17" si="41">DK10+DL10+DM10</f>
        <v>0</v>
      </c>
    </row>
    <row r="11" spans="1:118" ht="15">
      <c r="A11" s="14">
        <v>6</v>
      </c>
      <c r="B11" s="14">
        <v>2</v>
      </c>
      <c r="C11" s="8" t="s">
        <v>52</v>
      </c>
      <c r="D11" s="32" t="s">
        <v>32</v>
      </c>
      <c r="E11" s="31" t="s">
        <v>34</v>
      </c>
      <c r="F11" s="46">
        <f t="shared" si="0"/>
        <v>244.70941953961471</v>
      </c>
      <c r="G11" s="30">
        <f t="shared" si="1"/>
        <v>166.51</v>
      </c>
      <c r="H11" s="22">
        <f t="shared" si="2"/>
        <v>148.51</v>
      </c>
      <c r="I11" s="7">
        <f t="shared" si="3"/>
        <v>0</v>
      </c>
      <c r="J11" s="24">
        <f t="shared" si="4"/>
        <v>18</v>
      </c>
      <c r="K11" s="12">
        <v>44.23</v>
      </c>
      <c r="L11" s="2"/>
      <c r="M11" s="2"/>
      <c r="N11" s="2"/>
      <c r="O11" s="2"/>
      <c r="P11" s="2"/>
      <c r="Q11" s="2"/>
      <c r="R11" s="3">
        <v>0</v>
      </c>
      <c r="S11" s="3"/>
      <c r="T11" s="3"/>
      <c r="U11" s="3"/>
      <c r="V11" s="3"/>
      <c r="W11" s="13"/>
      <c r="X11" s="6">
        <f t="shared" si="5"/>
        <v>44.23</v>
      </c>
      <c r="Y11" s="10">
        <f t="shared" si="6"/>
        <v>0</v>
      </c>
      <c r="Z11" s="3">
        <f t="shared" si="7"/>
        <v>0</v>
      </c>
      <c r="AA11" s="33">
        <f t="shared" si="8"/>
        <v>44.23</v>
      </c>
      <c r="AB11" s="45">
        <f t="shared" si="9"/>
        <v>92.425955234004093</v>
      </c>
      <c r="AC11" s="12">
        <v>14.4</v>
      </c>
      <c r="AD11" s="2"/>
      <c r="AE11" s="2"/>
      <c r="AF11" s="2"/>
      <c r="AG11" s="3">
        <v>11</v>
      </c>
      <c r="AH11" s="3"/>
      <c r="AI11" s="3"/>
      <c r="AJ11" s="3"/>
      <c r="AK11" s="3"/>
      <c r="AL11" s="3"/>
      <c r="AM11" s="6">
        <f t="shared" si="10"/>
        <v>14.4</v>
      </c>
      <c r="AN11" s="10">
        <f t="shared" si="11"/>
        <v>11</v>
      </c>
      <c r="AO11" s="3">
        <f t="shared" si="12"/>
        <v>0</v>
      </c>
      <c r="AP11" s="11">
        <f t="shared" si="13"/>
        <v>25.4</v>
      </c>
      <c r="AQ11" s="45">
        <f t="shared" si="14"/>
        <v>38.149606299212593</v>
      </c>
      <c r="AR11" s="12">
        <v>17.62</v>
      </c>
      <c r="AS11" s="2"/>
      <c r="AT11" s="2"/>
      <c r="AU11" s="3">
        <v>4</v>
      </c>
      <c r="AV11" s="3"/>
      <c r="AW11" s="3"/>
      <c r="AX11" s="3"/>
      <c r="AY11" s="3"/>
      <c r="AZ11" s="3"/>
      <c r="BA11" s="6">
        <f t="shared" si="15"/>
        <v>17.62</v>
      </c>
      <c r="BB11" s="10">
        <f t="shared" si="16"/>
        <v>4</v>
      </c>
      <c r="BC11" s="3">
        <f t="shared" si="17"/>
        <v>0</v>
      </c>
      <c r="BD11" s="11">
        <f t="shared" si="18"/>
        <v>21.62</v>
      </c>
      <c r="BE11" s="45">
        <f t="shared" si="19"/>
        <v>60.453283996299724</v>
      </c>
      <c r="BF11" s="12">
        <v>72.260000000000005</v>
      </c>
      <c r="BG11" s="2"/>
      <c r="BH11" s="2"/>
      <c r="BI11" s="3">
        <v>3</v>
      </c>
      <c r="BJ11" s="3"/>
      <c r="BK11" s="3"/>
      <c r="BL11" s="3"/>
      <c r="BM11" s="3"/>
      <c r="BN11" s="3"/>
      <c r="BO11" s="6">
        <f t="shared" si="20"/>
        <v>72.260000000000005</v>
      </c>
      <c r="BP11" s="10">
        <f t="shared" si="21"/>
        <v>3</v>
      </c>
      <c r="BQ11" s="3">
        <f t="shared" si="22"/>
        <v>0</v>
      </c>
      <c r="BR11" s="33">
        <f t="shared" si="23"/>
        <v>75.260000000000005</v>
      </c>
      <c r="BS11" s="45">
        <f t="shared" si="24"/>
        <v>53.680574010098326</v>
      </c>
      <c r="BT11" s="12">
        <v>0</v>
      </c>
      <c r="BU11" s="2"/>
      <c r="BV11" s="2"/>
      <c r="BW11" s="3">
        <v>0</v>
      </c>
      <c r="BX11" s="3"/>
      <c r="BY11" s="3"/>
      <c r="BZ11" s="3"/>
      <c r="CA11" s="3"/>
      <c r="CB11" s="3"/>
      <c r="CC11" s="6">
        <f t="shared" si="25"/>
        <v>0</v>
      </c>
      <c r="CD11" s="10">
        <f t="shared" si="26"/>
        <v>0</v>
      </c>
      <c r="CE11" s="3">
        <f t="shared" si="27"/>
        <v>0</v>
      </c>
      <c r="CF11" s="11">
        <f t="shared" si="28"/>
        <v>0</v>
      </c>
      <c r="CG11" s="45" t="e">
        <f t="shared" si="29"/>
        <v>#DIV/0!</v>
      </c>
      <c r="CH11" s="12"/>
      <c r="CI11" s="2"/>
      <c r="CJ11" s="3"/>
      <c r="CK11" s="3"/>
      <c r="CL11" s="3"/>
      <c r="CM11" s="3"/>
      <c r="CN11" s="3"/>
      <c r="CO11" s="6">
        <f t="shared" si="30"/>
        <v>0</v>
      </c>
      <c r="CP11" s="10">
        <f t="shared" si="31"/>
        <v>0</v>
      </c>
      <c r="CQ11" s="3">
        <f t="shared" si="32"/>
        <v>0</v>
      </c>
      <c r="CR11" s="11">
        <f t="shared" si="33"/>
        <v>0</v>
      </c>
      <c r="CS11" s="12"/>
      <c r="CT11" s="2"/>
      <c r="CU11" s="3"/>
      <c r="CV11" s="3"/>
      <c r="CW11" s="3"/>
      <c r="CX11" s="3"/>
      <c r="CY11" s="3"/>
      <c r="CZ11" s="6">
        <f t="shared" si="34"/>
        <v>0</v>
      </c>
      <c r="DA11" s="10">
        <f t="shared" si="35"/>
        <v>0</v>
      </c>
      <c r="DB11" s="3">
        <f t="shared" si="36"/>
        <v>0</v>
      </c>
      <c r="DC11" s="11">
        <f t="shared" si="37"/>
        <v>0</v>
      </c>
      <c r="DD11" s="12"/>
      <c r="DE11" s="2"/>
      <c r="DF11" s="3"/>
      <c r="DG11" s="3"/>
      <c r="DH11" s="3"/>
      <c r="DI11" s="3"/>
      <c r="DJ11" s="3"/>
      <c r="DK11" s="6">
        <f t="shared" si="38"/>
        <v>0</v>
      </c>
      <c r="DL11" s="10">
        <f t="shared" si="39"/>
        <v>0</v>
      </c>
      <c r="DM11" s="3">
        <f t="shared" si="40"/>
        <v>0</v>
      </c>
      <c r="DN11" s="11">
        <f t="shared" si="41"/>
        <v>0</v>
      </c>
    </row>
    <row r="12" spans="1:118" ht="15">
      <c r="A12" s="14">
        <v>7</v>
      </c>
      <c r="B12" s="14">
        <v>3</v>
      </c>
      <c r="C12" s="8" t="s">
        <v>45</v>
      </c>
      <c r="D12" s="32" t="s">
        <v>32</v>
      </c>
      <c r="E12" s="31" t="s">
        <v>34</v>
      </c>
      <c r="F12" s="46">
        <f t="shared" si="0"/>
        <v>241.1462125956142</v>
      </c>
      <c r="G12" s="30">
        <f t="shared" si="1"/>
        <v>166.77</v>
      </c>
      <c r="H12" s="22">
        <f t="shared" si="2"/>
        <v>153.77000000000001</v>
      </c>
      <c r="I12" s="7">
        <f t="shared" si="3"/>
        <v>10</v>
      </c>
      <c r="J12" s="24">
        <f t="shared" si="4"/>
        <v>3</v>
      </c>
      <c r="K12" s="12">
        <v>64.19</v>
      </c>
      <c r="L12" s="2"/>
      <c r="M12" s="2"/>
      <c r="N12" s="2"/>
      <c r="O12" s="2"/>
      <c r="P12" s="2"/>
      <c r="Q12" s="2"/>
      <c r="R12" s="3">
        <v>0</v>
      </c>
      <c r="S12" s="3"/>
      <c r="T12" s="3"/>
      <c r="U12" s="3"/>
      <c r="V12" s="3"/>
      <c r="W12" s="13"/>
      <c r="X12" s="6">
        <f t="shared" si="5"/>
        <v>64.19</v>
      </c>
      <c r="Y12" s="10">
        <f t="shared" si="6"/>
        <v>0</v>
      </c>
      <c r="Z12" s="3">
        <f t="shared" si="7"/>
        <v>0</v>
      </c>
      <c r="AA12" s="33">
        <f t="shared" si="8"/>
        <v>64.19</v>
      </c>
      <c r="AB12" s="45">
        <f t="shared" si="9"/>
        <v>63.685932388222469</v>
      </c>
      <c r="AC12" s="12">
        <v>15.65</v>
      </c>
      <c r="AD12" s="2"/>
      <c r="AE12" s="2"/>
      <c r="AF12" s="2"/>
      <c r="AG12" s="3">
        <v>3</v>
      </c>
      <c r="AH12" s="3"/>
      <c r="AI12" s="3"/>
      <c r="AJ12" s="3"/>
      <c r="AK12" s="3"/>
      <c r="AL12" s="3"/>
      <c r="AM12" s="6">
        <f t="shared" si="10"/>
        <v>15.65</v>
      </c>
      <c r="AN12" s="10">
        <f t="shared" si="11"/>
        <v>3</v>
      </c>
      <c r="AO12" s="3">
        <f t="shared" si="12"/>
        <v>0</v>
      </c>
      <c r="AP12" s="11">
        <f t="shared" si="13"/>
        <v>18.649999999999999</v>
      </c>
      <c r="AQ12" s="45">
        <f t="shared" si="14"/>
        <v>51.957104557640754</v>
      </c>
      <c r="AR12" s="12">
        <v>21.5</v>
      </c>
      <c r="AS12" s="2"/>
      <c r="AT12" s="2"/>
      <c r="AU12" s="3">
        <v>0</v>
      </c>
      <c r="AV12" s="3"/>
      <c r="AW12" s="3"/>
      <c r="AX12" s="3"/>
      <c r="AY12" s="3"/>
      <c r="AZ12" s="3"/>
      <c r="BA12" s="6">
        <f t="shared" si="15"/>
        <v>21.5</v>
      </c>
      <c r="BB12" s="10">
        <f t="shared" si="16"/>
        <v>0</v>
      </c>
      <c r="BC12" s="3">
        <f t="shared" si="17"/>
        <v>0</v>
      </c>
      <c r="BD12" s="11">
        <f t="shared" si="18"/>
        <v>21.5</v>
      </c>
      <c r="BE12" s="45">
        <f t="shared" si="19"/>
        <v>60.790697674418603</v>
      </c>
      <c r="BF12" s="12">
        <v>52.43</v>
      </c>
      <c r="BG12" s="2"/>
      <c r="BH12" s="2"/>
      <c r="BI12" s="3">
        <v>0</v>
      </c>
      <c r="BJ12" s="3"/>
      <c r="BK12" s="3"/>
      <c r="BL12" s="3"/>
      <c r="BM12" s="3">
        <v>1</v>
      </c>
      <c r="BN12" s="3"/>
      <c r="BO12" s="6">
        <f t="shared" si="20"/>
        <v>52.43</v>
      </c>
      <c r="BP12" s="10">
        <f t="shared" si="21"/>
        <v>0</v>
      </c>
      <c r="BQ12" s="3">
        <f t="shared" si="22"/>
        <v>10</v>
      </c>
      <c r="BR12" s="33">
        <f t="shared" si="23"/>
        <v>62.43</v>
      </c>
      <c r="BS12" s="45">
        <f t="shared" si="24"/>
        <v>64.712477975332376</v>
      </c>
      <c r="BT12" s="12">
        <v>0</v>
      </c>
      <c r="BU12" s="2"/>
      <c r="BV12" s="2"/>
      <c r="BW12" s="3">
        <v>0</v>
      </c>
      <c r="BX12" s="3"/>
      <c r="BY12" s="3"/>
      <c r="BZ12" s="3"/>
      <c r="CA12" s="3"/>
      <c r="CB12" s="3"/>
      <c r="CC12" s="6">
        <f t="shared" si="25"/>
        <v>0</v>
      </c>
      <c r="CD12" s="10">
        <f t="shared" si="26"/>
        <v>0</v>
      </c>
      <c r="CE12" s="3">
        <f t="shared" si="27"/>
        <v>0</v>
      </c>
      <c r="CF12" s="11">
        <f t="shared" si="28"/>
        <v>0</v>
      </c>
      <c r="CG12" s="45" t="e">
        <f t="shared" si="29"/>
        <v>#DIV/0!</v>
      </c>
      <c r="CH12" s="12"/>
      <c r="CI12" s="2"/>
      <c r="CJ12" s="3"/>
      <c r="CK12" s="3"/>
      <c r="CL12" s="3"/>
      <c r="CM12" s="3"/>
      <c r="CN12" s="3"/>
      <c r="CO12" s="6">
        <f t="shared" si="30"/>
        <v>0</v>
      </c>
      <c r="CP12" s="10">
        <f t="shared" si="31"/>
        <v>0</v>
      </c>
      <c r="CQ12" s="3">
        <f t="shared" si="32"/>
        <v>0</v>
      </c>
      <c r="CR12" s="11">
        <f t="shared" si="33"/>
        <v>0</v>
      </c>
      <c r="CS12" s="12"/>
      <c r="CT12" s="2"/>
      <c r="CU12" s="3"/>
      <c r="CV12" s="3"/>
      <c r="CW12" s="3"/>
      <c r="CX12" s="3"/>
      <c r="CY12" s="3"/>
      <c r="CZ12" s="6">
        <f t="shared" si="34"/>
        <v>0</v>
      </c>
      <c r="DA12" s="10">
        <f t="shared" si="35"/>
        <v>0</v>
      </c>
      <c r="DB12" s="3">
        <f t="shared" si="36"/>
        <v>0</v>
      </c>
      <c r="DC12" s="11">
        <f t="shared" si="37"/>
        <v>0</v>
      </c>
      <c r="DD12" s="12"/>
      <c r="DE12" s="2"/>
      <c r="DF12" s="3"/>
      <c r="DG12" s="3"/>
      <c r="DH12" s="3"/>
      <c r="DI12" s="3"/>
      <c r="DJ12" s="3"/>
      <c r="DK12" s="6">
        <f t="shared" si="38"/>
        <v>0</v>
      </c>
      <c r="DL12" s="10">
        <f t="shared" si="39"/>
        <v>0</v>
      </c>
      <c r="DM12" s="3">
        <f t="shared" si="40"/>
        <v>0</v>
      </c>
      <c r="DN12" s="11">
        <f t="shared" si="41"/>
        <v>0</v>
      </c>
    </row>
    <row r="13" spans="1:118" ht="15">
      <c r="A13" s="14">
        <v>8</v>
      </c>
      <c r="B13" s="14">
        <v>4</v>
      </c>
      <c r="C13" s="8" t="s">
        <v>54</v>
      </c>
      <c r="D13" s="32" t="s">
        <v>56</v>
      </c>
      <c r="E13" s="31" t="s">
        <v>34</v>
      </c>
      <c r="F13" s="46">
        <f t="shared" si="0"/>
        <v>213.34489693411635</v>
      </c>
      <c r="G13" s="30">
        <f t="shared" si="1"/>
        <v>259.83999999999997</v>
      </c>
      <c r="H13" s="22">
        <f t="shared" si="2"/>
        <v>191.83999999999997</v>
      </c>
      <c r="I13" s="7">
        <f t="shared" si="3"/>
        <v>0</v>
      </c>
      <c r="J13" s="24">
        <f t="shared" si="4"/>
        <v>68</v>
      </c>
      <c r="K13" s="12">
        <v>90</v>
      </c>
      <c r="L13" s="2"/>
      <c r="M13" s="2"/>
      <c r="N13" s="2"/>
      <c r="O13" s="2"/>
      <c r="P13" s="2"/>
      <c r="Q13" s="2"/>
      <c r="R13" s="3">
        <v>40</v>
      </c>
      <c r="S13" s="3"/>
      <c r="T13" s="3"/>
      <c r="U13" s="3"/>
      <c r="V13" s="3"/>
      <c r="W13" s="13"/>
      <c r="X13" s="6">
        <f t="shared" si="5"/>
        <v>90</v>
      </c>
      <c r="Y13" s="10">
        <f t="shared" si="6"/>
        <v>40</v>
      </c>
      <c r="Z13" s="3">
        <f t="shared" si="7"/>
        <v>0</v>
      </c>
      <c r="AA13" s="33">
        <f t="shared" si="8"/>
        <v>130</v>
      </c>
      <c r="AB13" s="45">
        <f t="shared" si="9"/>
        <v>31.446153846153845</v>
      </c>
      <c r="AC13" s="12">
        <v>9.91</v>
      </c>
      <c r="AD13" s="2"/>
      <c r="AE13" s="2"/>
      <c r="AF13" s="2"/>
      <c r="AG13" s="3">
        <v>2</v>
      </c>
      <c r="AH13" s="3"/>
      <c r="AI13" s="3"/>
      <c r="AJ13" s="3"/>
      <c r="AK13" s="3"/>
      <c r="AL13" s="3"/>
      <c r="AM13" s="6">
        <f t="shared" si="10"/>
        <v>9.91</v>
      </c>
      <c r="AN13" s="10">
        <f t="shared" si="11"/>
        <v>2</v>
      </c>
      <c r="AO13" s="3">
        <f t="shared" si="12"/>
        <v>0</v>
      </c>
      <c r="AP13" s="11">
        <f t="shared" si="13"/>
        <v>11.91</v>
      </c>
      <c r="AQ13" s="45">
        <f t="shared" si="14"/>
        <v>81.360201511335006</v>
      </c>
      <c r="AR13" s="12">
        <v>44.3</v>
      </c>
      <c r="AS13" s="2"/>
      <c r="AT13" s="2"/>
      <c r="AU13" s="3">
        <v>24</v>
      </c>
      <c r="AV13" s="3"/>
      <c r="AW13" s="3"/>
      <c r="AX13" s="3"/>
      <c r="AY13" s="3"/>
      <c r="AZ13" s="3"/>
      <c r="BA13" s="6">
        <f t="shared" si="15"/>
        <v>44.3</v>
      </c>
      <c r="BB13" s="10">
        <f t="shared" si="16"/>
        <v>24</v>
      </c>
      <c r="BC13" s="3">
        <f t="shared" si="17"/>
        <v>0</v>
      </c>
      <c r="BD13" s="11">
        <f t="shared" si="18"/>
        <v>68.3</v>
      </c>
      <c r="BE13" s="45">
        <f t="shared" si="19"/>
        <v>19.136163982430453</v>
      </c>
      <c r="BF13" s="12">
        <v>47.63</v>
      </c>
      <c r="BG13" s="2"/>
      <c r="BH13" s="2"/>
      <c r="BI13" s="3">
        <v>2</v>
      </c>
      <c r="BJ13" s="3"/>
      <c r="BK13" s="3"/>
      <c r="BL13" s="3"/>
      <c r="BM13" s="3"/>
      <c r="BN13" s="3"/>
      <c r="BO13" s="6">
        <f t="shared" si="20"/>
        <v>47.63</v>
      </c>
      <c r="BP13" s="10">
        <f t="shared" si="21"/>
        <v>2</v>
      </c>
      <c r="BQ13" s="3">
        <f t="shared" si="22"/>
        <v>0</v>
      </c>
      <c r="BR13" s="33">
        <f t="shared" si="23"/>
        <v>49.63</v>
      </c>
      <c r="BS13" s="45">
        <f t="shared" si="24"/>
        <v>81.402377594197048</v>
      </c>
      <c r="BT13" s="12">
        <v>0</v>
      </c>
      <c r="BU13" s="2"/>
      <c r="BV13" s="2"/>
      <c r="BW13" s="3">
        <v>0</v>
      </c>
      <c r="BX13" s="3"/>
      <c r="BY13" s="3"/>
      <c r="BZ13" s="3"/>
      <c r="CA13" s="3"/>
      <c r="CB13" s="3"/>
      <c r="CC13" s="6">
        <f t="shared" si="25"/>
        <v>0</v>
      </c>
      <c r="CD13" s="10">
        <f t="shared" si="26"/>
        <v>0</v>
      </c>
      <c r="CE13" s="3">
        <f t="shared" si="27"/>
        <v>0</v>
      </c>
      <c r="CF13" s="11">
        <f t="shared" si="28"/>
        <v>0</v>
      </c>
      <c r="CG13" s="45" t="e">
        <f t="shared" si="29"/>
        <v>#DIV/0!</v>
      </c>
      <c r="CH13" s="12"/>
      <c r="CI13" s="2"/>
      <c r="CJ13" s="3"/>
      <c r="CK13" s="3"/>
      <c r="CL13" s="3"/>
      <c r="CM13" s="3"/>
      <c r="CN13" s="3"/>
      <c r="CO13" s="6">
        <f t="shared" si="30"/>
        <v>0</v>
      </c>
      <c r="CP13" s="10">
        <f t="shared" si="31"/>
        <v>0</v>
      </c>
      <c r="CQ13" s="3">
        <f t="shared" si="32"/>
        <v>0</v>
      </c>
      <c r="CR13" s="11">
        <f t="shared" si="33"/>
        <v>0</v>
      </c>
      <c r="CS13" s="12"/>
      <c r="CT13" s="2"/>
      <c r="CU13" s="3"/>
      <c r="CV13" s="3"/>
      <c r="CW13" s="3"/>
      <c r="CX13" s="3"/>
      <c r="CY13" s="3"/>
      <c r="CZ13" s="6">
        <f t="shared" si="34"/>
        <v>0</v>
      </c>
      <c r="DA13" s="10">
        <f t="shared" si="35"/>
        <v>0</v>
      </c>
      <c r="DB13" s="3">
        <f t="shared" si="36"/>
        <v>0</v>
      </c>
      <c r="DC13" s="11">
        <f t="shared" si="37"/>
        <v>0</v>
      </c>
      <c r="DD13" s="12"/>
      <c r="DE13" s="2"/>
      <c r="DF13" s="3"/>
      <c r="DG13" s="3"/>
      <c r="DH13" s="3"/>
      <c r="DI13" s="3"/>
      <c r="DJ13" s="3"/>
      <c r="DK13" s="6">
        <f t="shared" si="38"/>
        <v>0</v>
      </c>
      <c r="DL13" s="10">
        <f t="shared" si="39"/>
        <v>0</v>
      </c>
      <c r="DM13" s="3">
        <f t="shared" si="40"/>
        <v>0</v>
      </c>
      <c r="DN13" s="11">
        <f t="shared" si="41"/>
        <v>0</v>
      </c>
    </row>
    <row r="14" spans="1:118" ht="15">
      <c r="A14" s="14">
        <v>11</v>
      </c>
      <c r="B14" s="14">
        <v>5</v>
      </c>
      <c r="C14" s="8" t="s">
        <v>53</v>
      </c>
      <c r="D14" s="32" t="s">
        <v>32</v>
      </c>
      <c r="E14" s="31" t="s">
        <v>34</v>
      </c>
      <c r="F14" s="46">
        <f t="shared" si="0"/>
        <v>182.21194651764395</v>
      </c>
      <c r="G14" s="30">
        <f t="shared" si="1"/>
        <v>273.33999999999997</v>
      </c>
      <c r="H14" s="22">
        <f t="shared" si="2"/>
        <v>170.33999999999997</v>
      </c>
      <c r="I14" s="7">
        <f t="shared" si="3"/>
        <v>5</v>
      </c>
      <c r="J14" s="24">
        <f t="shared" si="4"/>
        <v>98</v>
      </c>
      <c r="K14" s="12">
        <v>90</v>
      </c>
      <c r="L14" s="2"/>
      <c r="M14" s="2"/>
      <c r="N14" s="2"/>
      <c r="O14" s="2"/>
      <c r="P14" s="2"/>
      <c r="Q14" s="2"/>
      <c r="R14" s="3">
        <v>60</v>
      </c>
      <c r="S14" s="3"/>
      <c r="T14" s="3"/>
      <c r="U14" s="3"/>
      <c r="V14" s="3"/>
      <c r="W14" s="13"/>
      <c r="X14" s="6">
        <f t="shared" si="5"/>
        <v>90</v>
      </c>
      <c r="Y14" s="10">
        <f t="shared" si="6"/>
        <v>60</v>
      </c>
      <c r="Z14" s="3">
        <f t="shared" si="7"/>
        <v>0</v>
      </c>
      <c r="AA14" s="33">
        <f t="shared" si="8"/>
        <v>150</v>
      </c>
      <c r="AB14" s="45">
        <f t="shared" si="9"/>
        <v>27.253333333333334</v>
      </c>
      <c r="AC14" s="12">
        <v>11.27</v>
      </c>
      <c r="AD14" s="2"/>
      <c r="AE14" s="2"/>
      <c r="AF14" s="2"/>
      <c r="AG14" s="3">
        <v>22</v>
      </c>
      <c r="AH14" s="3"/>
      <c r="AI14" s="3"/>
      <c r="AJ14" s="3"/>
      <c r="AK14" s="3"/>
      <c r="AL14" s="3"/>
      <c r="AM14" s="6">
        <f t="shared" si="10"/>
        <v>11.27</v>
      </c>
      <c r="AN14" s="10">
        <f t="shared" si="11"/>
        <v>22</v>
      </c>
      <c r="AO14" s="3">
        <f t="shared" si="12"/>
        <v>0</v>
      </c>
      <c r="AP14" s="11">
        <f t="shared" si="13"/>
        <v>33.269999999999996</v>
      </c>
      <c r="AQ14" s="45">
        <f t="shared" si="14"/>
        <v>29.125338142470696</v>
      </c>
      <c r="AR14" s="12">
        <v>13.93</v>
      </c>
      <c r="AS14" s="2"/>
      <c r="AT14" s="2"/>
      <c r="AU14" s="3">
        <v>5</v>
      </c>
      <c r="AV14" s="3"/>
      <c r="AW14" s="3"/>
      <c r="AX14" s="3"/>
      <c r="AY14" s="3"/>
      <c r="AZ14" s="3"/>
      <c r="BA14" s="6">
        <f t="shared" si="15"/>
        <v>13.93</v>
      </c>
      <c r="BB14" s="10">
        <f t="shared" si="16"/>
        <v>5</v>
      </c>
      <c r="BC14" s="3">
        <f t="shared" si="17"/>
        <v>0</v>
      </c>
      <c r="BD14" s="11">
        <f t="shared" si="18"/>
        <v>18.93</v>
      </c>
      <c r="BE14" s="45">
        <f t="shared" si="19"/>
        <v>69.043845747490764</v>
      </c>
      <c r="BF14" s="12">
        <v>55.14</v>
      </c>
      <c r="BG14" s="2"/>
      <c r="BH14" s="2"/>
      <c r="BI14" s="3">
        <v>11</v>
      </c>
      <c r="BJ14" s="3">
        <v>1</v>
      </c>
      <c r="BK14" s="3"/>
      <c r="BL14" s="3"/>
      <c r="BM14" s="3"/>
      <c r="BN14" s="3"/>
      <c r="BO14" s="6">
        <f t="shared" si="20"/>
        <v>55.14</v>
      </c>
      <c r="BP14" s="10">
        <f t="shared" si="21"/>
        <v>11</v>
      </c>
      <c r="BQ14" s="3">
        <f t="shared" si="22"/>
        <v>5</v>
      </c>
      <c r="BR14" s="33">
        <f t="shared" si="23"/>
        <v>71.14</v>
      </c>
      <c r="BS14" s="45">
        <f t="shared" si="24"/>
        <v>56.789429294349169</v>
      </c>
      <c r="BT14" s="12">
        <v>0</v>
      </c>
      <c r="BU14" s="2"/>
      <c r="BV14" s="2"/>
      <c r="BW14" s="3">
        <v>0</v>
      </c>
      <c r="BX14" s="3"/>
      <c r="BY14" s="3"/>
      <c r="BZ14" s="3"/>
      <c r="CA14" s="3"/>
      <c r="CB14" s="3"/>
      <c r="CC14" s="6">
        <f t="shared" si="25"/>
        <v>0</v>
      </c>
      <c r="CD14" s="10">
        <f t="shared" si="26"/>
        <v>0</v>
      </c>
      <c r="CE14" s="3">
        <f t="shared" si="27"/>
        <v>0</v>
      </c>
      <c r="CF14" s="11">
        <f t="shared" si="28"/>
        <v>0</v>
      </c>
      <c r="CG14" s="45" t="e">
        <f t="shared" si="29"/>
        <v>#DIV/0!</v>
      </c>
      <c r="CH14" s="12"/>
      <c r="CI14" s="2"/>
      <c r="CJ14" s="3"/>
      <c r="CK14" s="3"/>
      <c r="CL14" s="3"/>
      <c r="CM14" s="3"/>
      <c r="CN14" s="3"/>
      <c r="CO14" s="6">
        <f t="shared" si="30"/>
        <v>0</v>
      </c>
      <c r="CP14" s="10">
        <f t="shared" si="31"/>
        <v>0</v>
      </c>
      <c r="CQ14" s="3">
        <f t="shared" si="32"/>
        <v>0</v>
      </c>
      <c r="CR14" s="11">
        <f t="shared" si="33"/>
        <v>0</v>
      </c>
      <c r="CS14" s="12"/>
      <c r="CT14" s="2"/>
      <c r="CU14" s="3"/>
      <c r="CV14" s="3"/>
      <c r="CW14" s="3"/>
      <c r="CX14" s="3"/>
      <c r="CY14" s="3"/>
      <c r="CZ14" s="6">
        <f t="shared" si="34"/>
        <v>0</v>
      </c>
      <c r="DA14" s="10">
        <f t="shared" si="35"/>
        <v>0</v>
      </c>
      <c r="DB14" s="3">
        <f t="shared" si="36"/>
        <v>0</v>
      </c>
      <c r="DC14" s="11">
        <f t="shared" si="37"/>
        <v>0</v>
      </c>
      <c r="DD14" s="12"/>
      <c r="DE14" s="2"/>
      <c r="DF14" s="3"/>
      <c r="DG14" s="3"/>
      <c r="DH14" s="3"/>
      <c r="DI14" s="3"/>
      <c r="DJ14" s="3"/>
      <c r="DK14" s="6">
        <f t="shared" si="38"/>
        <v>0</v>
      </c>
      <c r="DL14" s="10">
        <f t="shared" si="39"/>
        <v>0</v>
      </c>
      <c r="DM14" s="3">
        <f t="shared" si="40"/>
        <v>0</v>
      </c>
      <c r="DN14" s="11">
        <f t="shared" si="41"/>
        <v>0</v>
      </c>
    </row>
    <row r="15" spans="1:118" ht="15">
      <c r="A15" s="14">
        <v>12</v>
      </c>
      <c r="B15" s="14">
        <v>6</v>
      </c>
      <c r="C15" s="8" t="s">
        <v>57</v>
      </c>
      <c r="D15" s="32" t="s">
        <v>32</v>
      </c>
      <c r="E15" s="31" t="s">
        <v>34</v>
      </c>
      <c r="F15" s="46">
        <f t="shared" si="0"/>
        <v>174.91257322168707</v>
      </c>
      <c r="G15" s="30">
        <f t="shared" si="1"/>
        <v>224.76999999999998</v>
      </c>
      <c r="H15" s="22">
        <f t="shared" si="2"/>
        <v>181.76999999999998</v>
      </c>
      <c r="I15" s="7">
        <f t="shared" si="3"/>
        <v>10</v>
      </c>
      <c r="J15" s="24">
        <f t="shared" si="4"/>
        <v>33</v>
      </c>
      <c r="K15" s="12">
        <v>87.3</v>
      </c>
      <c r="L15" s="2"/>
      <c r="M15" s="2"/>
      <c r="N15" s="2"/>
      <c r="O15" s="2"/>
      <c r="P15" s="2"/>
      <c r="Q15" s="2"/>
      <c r="R15" s="3">
        <v>0</v>
      </c>
      <c r="S15" s="3"/>
      <c r="T15" s="3"/>
      <c r="U15" s="3"/>
      <c r="V15" s="3"/>
      <c r="W15" s="13"/>
      <c r="X15" s="6">
        <f t="shared" si="5"/>
        <v>87.3</v>
      </c>
      <c r="Y15" s="10">
        <f t="shared" si="6"/>
        <v>0</v>
      </c>
      <c r="Z15" s="3">
        <f t="shared" si="7"/>
        <v>0</v>
      </c>
      <c r="AA15" s="33">
        <f t="shared" si="8"/>
        <v>87.3</v>
      </c>
      <c r="AB15" s="45">
        <f t="shared" si="9"/>
        <v>46.8270332187858</v>
      </c>
      <c r="AC15" s="12">
        <v>14.69</v>
      </c>
      <c r="AD15" s="2"/>
      <c r="AE15" s="2"/>
      <c r="AF15" s="2"/>
      <c r="AG15" s="3">
        <v>19</v>
      </c>
      <c r="AH15" s="3"/>
      <c r="AI15" s="3"/>
      <c r="AJ15" s="3"/>
      <c r="AK15" s="3"/>
      <c r="AL15" s="3"/>
      <c r="AM15" s="6">
        <f t="shared" si="10"/>
        <v>14.69</v>
      </c>
      <c r="AN15" s="10">
        <f t="shared" si="11"/>
        <v>19</v>
      </c>
      <c r="AO15" s="3">
        <f t="shared" si="12"/>
        <v>0</v>
      </c>
      <c r="AP15" s="11">
        <f t="shared" si="13"/>
        <v>33.69</v>
      </c>
      <c r="AQ15" s="45">
        <f t="shared" si="14"/>
        <v>28.762243989314335</v>
      </c>
      <c r="AR15" s="12">
        <v>22.73</v>
      </c>
      <c r="AS15" s="2"/>
      <c r="AT15" s="2"/>
      <c r="AU15" s="3">
        <v>6</v>
      </c>
      <c r="AV15" s="3"/>
      <c r="AW15" s="3"/>
      <c r="AX15" s="3"/>
      <c r="AY15" s="3"/>
      <c r="AZ15" s="3"/>
      <c r="BA15" s="6">
        <f t="shared" si="15"/>
        <v>22.73</v>
      </c>
      <c r="BB15" s="10">
        <f t="shared" si="16"/>
        <v>6</v>
      </c>
      <c r="BC15" s="3">
        <f t="shared" si="17"/>
        <v>0</v>
      </c>
      <c r="BD15" s="11">
        <f t="shared" si="18"/>
        <v>28.73</v>
      </c>
      <c r="BE15" s="45">
        <f t="shared" si="19"/>
        <v>45.492516533240519</v>
      </c>
      <c r="BF15" s="12">
        <v>57.05</v>
      </c>
      <c r="BG15" s="2"/>
      <c r="BH15" s="2"/>
      <c r="BI15" s="3">
        <v>8</v>
      </c>
      <c r="BJ15" s="3"/>
      <c r="BK15" s="3"/>
      <c r="BL15" s="3"/>
      <c r="BM15" s="3">
        <v>1</v>
      </c>
      <c r="BN15" s="3"/>
      <c r="BO15" s="6">
        <f t="shared" si="20"/>
        <v>57.05</v>
      </c>
      <c r="BP15" s="10">
        <f t="shared" si="21"/>
        <v>8</v>
      </c>
      <c r="BQ15" s="3">
        <f t="shared" si="22"/>
        <v>10</v>
      </c>
      <c r="BR15" s="33">
        <f t="shared" si="23"/>
        <v>75.05</v>
      </c>
      <c r="BS15" s="45">
        <f t="shared" si="24"/>
        <v>53.830779480346436</v>
      </c>
      <c r="BT15" s="12">
        <v>0</v>
      </c>
      <c r="BU15" s="2"/>
      <c r="BV15" s="2"/>
      <c r="BW15" s="3">
        <v>0</v>
      </c>
      <c r="BX15" s="3"/>
      <c r="BY15" s="3"/>
      <c r="BZ15" s="3"/>
      <c r="CA15" s="3"/>
      <c r="CB15" s="3"/>
      <c r="CC15" s="6">
        <f t="shared" si="25"/>
        <v>0</v>
      </c>
      <c r="CD15" s="10">
        <f t="shared" si="26"/>
        <v>0</v>
      </c>
      <c r="CE15" s="3">
        <f t="shared" si="27"/>
        <v>0</v>
      </c>
      <c r="CF15" s="11">
        <f t="shared" si="28"/>
        <v>0</v>
      </c>
      <c r="CG15" s="45" t="e">
        <f t="shared" si="29"/>
        <v>#DIV/0!</v>
      </c>
      <c r="CH15" s="12"/>
      <c r="CI15" s="2"/>
      <c r="CJ15" s="3"/>
      <c r="CK15" s="3"/>
      <c r="CL15" s="3"/>
      <c r="CM15" s="3"/>
      <c r="CN15" s="3"/>
      <c r="CO15" s="6">
        <f t="shared" si="30"/>
        <v>0</v>
      </c>
      <c r="CP15" s="10">
        <f t="shared" si="31"/>
        <v>0</v>
      </c>
      <c r="CQ15" s="3">
        <f t="shared" si="32"/>
        <v>0</v>
      </c>
      <c r="CR15" s="11">
        <f t="shared" si="33"/>
        <v>0</v>
      </c>
      <c r="CS15" s="12"/>
      <c r="CT15" s="2"/>
      <c r="CU15" s="3"/>
      <c r="CV15" s="3"/>
      <c r="CW15" s="3"/>
      <c r="CX15" s="3"/>
      <c r="CY15" s="3"/>
      <c r="CZ15" s="6">
        <f t="shared" si="34"/>
        <v>0</v>
      </c>
      <c r="DA15" s="10">
        <f t="shared" si="35"/>
        <v>0</v>
      </c>
      <c r="DB15" s="3">
        <f t="shared" si="36"/>
        <v>0</v>
      </c>
      <c r="DC15" s="11">
        <f t="shared" si="37"/>
        <v>0</v>
      </c>
      <c r="DD15" s="12"/>
      <c r="DE15" s="2"/>
      <c r="DF15" s="3"/>
      <c r="DG15" s="3"/>
      <c r="DH15" s="3"/>
      <c r="DI15" s="3"/>
      <c r="DJ15" s="3"/>
      <c r="DK15" s="6">
        <f t="shared" si="38"/>
        <v>0</v>
      </c>
      <c r="DL15" s="10">
        <f t="shared" si="39"/>
        <v>0</v>
      </c>
      <c r="DM15" s="3">
        <f t="shared" si="40"/>
        <v>0</v>
      </c>
      <c r="DN15" s="11">
        <f t="shared" si="41"/>
        <v>0</v>
      </c>
    </row>
    <row r="16" spans="1:118" ht="15">
      <c r="A16" s="14">
        <v>13</v>
      </c>
      <c r="B16" s="14">
        <v>7</v>
      </c>
      <c r="C16" s="8" t="s">
        <v>55</v>
      </c>
      <c r="D16" s="32" t="s">
        <v>32</v>
      </c>
      <c r="E16" s="31" t="s">
        <v>34</v>
      </c>
      <c r="F16" s="46">
        <f t="shared" si="0"/>
        <v>159.90136197427398</v>
      </c>
      <c r="G16" s="30">
        <f t="shared" si="1"/>
        <v>262.49</v>
      </c>
      <c r="H16" s="22">
        <f t="shared" si="2"/>
        <v>185.49</v>
      </c>
      <c r="I16" s="7">
        <f t="shared" si="3"/>
        <v>15</v>
      </c>
      <c r="J16" s="24">
        <f t="shared" si="4"/>
        <v>62</v>
      </c>
      <c r="K16" s="12">
        <v>90</v>
      </c>
      <c r="L16" s="2"/>
      <c r="M16" s="2"/>
      <c r="N16" s="2"/>
      <c r="O16" s="2"/>
      <c r="P16" s="2"/>
      <c r="Q16" s="2"/>
      <c r="R16" s="3">
        <v>10</v>
      </c>
      <c r="S16" s="3"/>
      <c r="T16" s="3"/>
      <c r="U16" s="3"/>
      <c r="V16" s="3"/>
      <c r="W16" s="13"/>
      <c r="X16" s="6">
        <f t="shared" si="5"/>
        <v>90</v>
      </c>
      <c r="Y16" s="10">
        <f t="shared" si="6"/>
        <v>10</v>
      </c>
      <c r="Z16" s="3">
        <f t="shared" si="7"/>
        <v>0</v>
      </c>
      <c r="AA16" s="33">
        <f t="shared" si="8"/>
        <v>100</v>
      </c>
      <c r="AB16" s="45">
        <f t="shared" si="9"/>
        <v>40.880000000000003</v>
      </c>
      <c r="AC16" s="12">
        <v>10.23</v>
      </c>
      <c r="AD16" s="2"/>
      <c r="AE16" s="2"/>
      <c r="AF16" s="2"/>
      <c r="AG16" s="3">
        <v>50</v>
      </c>
      <c r="AH16" s="3">
        <v>1</v>
      </c>
      <c r="AI16" s="3"/>
      <c r="AJ16" s="3"/>
      <c r="AK16" s="3"/>
      <c r="AL16" s="3"/>
      <c r="AM16" s="6">
        <f t="shared" si="10"/>
        <v>10.23</v>
      </c>
      <c r="AN16" s="10">
        <f t="shared" si="11"/>
        <v>50</v>
      </c>
      <c r="AO16" s="3">
        <f t="shared" si="12"/>
        <v>5</v>
      </c>
      <c r="AP16" s="11">
        <f t="shared" si="13"/>
        <v>65.23</v>
      </c>
      <c r="AQ16" s="45">
        <f t="shared" si="14"/>
        <v>14.855128008585005</v>
      </c>
      <c r="AR16" s="12">
        <v>23.13</v>
      </c>
      <c r="AS16" s="2"/>
      <c r="AT16" s="2"/>
      <c r="AU16" s="3">
        <v>1</v>
      </c>
      <c r="AV16" s="3">
        <v>1</v>
      </c>
      <c r="AW16" s="3"/>
      <c r="AX16" s="3"/>
      <c r="AY16" s="3"/>
      <c r="AZ16" s="3"/>
      <c r="BA16" s="6">
        <f t="shared" si="15"/>
        <v>23.13</v>
      </c>
      <c r="BB16" s="10">
        <f t="shared" si="16"/>
        <v>1</v>
      </c>
      <c r="BC16" s="3">
        <f t="shared" si="17"/>
        <v>5</v>
      </c>
      <c r="BD16" s="11">
        <f t="shared" si="18"/>
        <v>29.13</v>
      </c>
      <c r="BE16" s="45">
        <f t="shared" si="19"/>
        <v>44.867833848266393</v>
      </c>
      <c r="BF16" s="12">
        <v>62.13</v>
      </c>
      <c r="BG16" s="2"/>
      <c r="BH16" s="2"/>
      <c r="BI16" s="3">
        <v>1</v>
      </c>
      <c r="BJ16" s="3">
        <v>1</v>
      </c>
      <c r="BK16" s="3"/>
      <c r="BL16" s="3"/>
      <c r="BM16" s="3"/>
      <c r="BN16" s="3"/>
      <c r="BO16" s="6">
        <f t="shared" si="20"/>
        <v>62.13</v>
      </c>
      <c r="BP16" s="10">
        <f t="shared" si="21"/>
        <v>1</v>
      </c>
      <c r="BQ16" s="3">
        <f t="shared" si="22"/>
        <v>5</v>
      </c>
      <c r="BR16" s="33">
        <f t="shared" si="23"/>
        <v>68.13</v>
      </c>
      <c r="BS16" s="45">
        <f t="shared" si="24"/>
        <v>59.298400117422581</v>
      </c>
      <c r="BT16" s="12">
        <v>0</v>
      </c>
      <c r="BU16" s="2"/>
      <c r="BV16" s="2"/>
      <c r="BW16" s="3">
        <v>0</v>
      </c>
      <c r="BX16" s="3"/>
      <c r="BY16" s="3"/>
      <c r="BZ16" s="3"/>
      <c r="CA16" s="3"/>
      <c r="CB16" s="3"/>
      <c r="CC16" s="6">
        <f t="shared" si="25"/>
        <v>0</v>
      </c>
      <c r="CD16" s="10">
        <f t="shared" si="26"/>
        <v>0</v>
      </c>
      <c r="CE16" s="3">
        <f t="shared" si="27"/>
        <v>0</v>
      </c>
      <c r="CF16" s="11">
        <f t="shared" si="28"/>
        <v>0</v>
      </c>
      <c r="CG16" s="45" t="e">
        <f t="shared" si="29"/>
        <v>#DIV/0!</v>
      </c>
      <c r="CH16" s="12"/>
      <c r="CI16" s="2"/>
      <c r="CJ16" s="3"/>
      <c r="CK16" s="3"/>
      <c r="CL16" s="3"/>
      <c r="CM16" s="3"/>
      <c r="CN16" s="3"/>
      <c r="CO16" s="6">
        <f t="shared" si="30"/>
        <v>0</v>
      </c>
      <c r="CP16" s="10">
        <f t="shared" si="31"/>
        <v>0</v>
      </c>
      <c r="CQ16" s="3">
        <f t="shared" si="32"/>
        <v>0</v>
      </c>
      <c r="CR16" s="11">
        <f t="shared" si="33"/>
        <v>0</v>
      </c>
      <c r="CS16" s="12"/>
      <c r="CT16" s="2"/>
      <c r="CU16" s="3"/>
      <c r="CV16" s="3"/>
      <c r="CW16" s="3"/>
      <c r="CX16" s="3"/>
      <c r="CY16" s="3"/>
      <c r="CZ16" s="6">
        <f t="shared" si="34"/>
        <v>0</v>
      </c>
      <c r="DA16" s="10">
        <f t="shared" si="35"/>
        <v>0</v>
      </c>
      <c r="DB16" s="3">
        <f t="shared" si="36"/>
        <v>0</v>
      </c>
      <c r="DC16" s="11">
        <f t="shared" si="37"/>
        <v>0</v>
      </c>
      <c r="DD16" s="12"/>
      <c r="DE16" s="2"/>
      <c r="DF16" s="3"/>
      <c r="DG16" s="3"/>
      <c r="DH16" s="3"/>
      <c r="DI16" s="3"/>
      <c r="DJ16" s="3"/>
      <c r="DK16" s="6">
        <f t="shared" si="38"/>
        <v>0</v>
      </c>
      <c r="DL16" s="10">
        <f t="shared" si="39"/>
        <v>0</v>
      </c>
      <c r="DM16" s="3">
        <f t="shared" si="40"/>
        <v>0</v>
      </c>
      <c r="DN16" s="11">
        <f t="shared" si="41"/>
        <v>0</v>
      </c>
    </row>
    <row r="17" spans="1:118" ht="15">
      <c r="A17" s="14">
        <v>14</v>
      </c>
      <c r="B17" s="14">
        <v>8</v>
      </c>
      <c r="C17" s="8" t="s">
        <v>58</v>
      </c>
      <c r="D17" s="32" t="s">
        <v>32</v>
      </c>
      <c r="E17" s="31" t="s">
        <v>34</v>
      </c>
      <c r="F17" s="46">
        <f t="shared" si="0"/>
        <v>109.94444882203368</v>
      </c>
      <c r="G17" s="30">
        <f t="shared" si="1"/>
        <v>354.36</v>
      </c>
      <c r="H17" s="22">
        <f t="shared" si="2"/>
        <v>253.36</v>
      </c>
      <c r="I17" s="7">
        <f t="shared" si="3"/>
        <v>15</v>
      </c>
      <c r="J17" s="24">
        <f t="shared" si="4"/>
        <v>86</v>
      </c>
      <c r="K17" s="12">
        <v>90</v>
      </c>
      <c r="L17" s="2"/>
      <c r="M17" s="2"/>
      <c r="N17" s="2"/>
      <c r="O17" s="2"/>
      <c r="P17" s="2"/>
      <c r="Q17" s="2"/>
      <c r="R17" s="3">
        <v>30</v>
      </c>
      <c r="S17" s="3"/>
      <c r="T17" s="3"/>
      <c r="U17" s="3"/>
      <c r="V17" s="3"/>
      <c r="W17" s="13"/>
      <c r="X17" s="6">
        <f t="shared" si="5"/>
        <v>90</v>
      </c>
      <c r="Y17" s="10">
        <f t="shared" si="6"/>
        <v>30</v>
      </c>
      <c r="Z17" s="3">
        <f t="shared" si="7"/>
        <v>0</v>
      </c>
      <c r="AA17" s="33">
        <f t="shared" si="8"/>
        <v>120</v>
      </c>
      <c r="AB17" s="45">
        <f t="shared" si="9"/>
        <v>34.06666666666667</v>
      </c>
      <c r="AC17" s="12">
        <v>16.3</v>
      </c>
      <c r="AD17" s="2"/>
      <c r="AE17" s="2"/>
      <c r="AF17" s="2"/>
      <c r="AG17" s="3">
        <v>30</v>
      </c>
      <c r="AH17" s="3">
        <v>1</v>
      </c>
      <c r="AI17" s="3"/>
      <c r="AJ17" s="3"/>
      <c r="AK17" s="3"/>
      <c r="AL17" s="3"/>
      <c r="AM17" s="6">
        <f t="shared" si="10"/>
        <v>16.3</v>
      </c>
      <c r="AN17" s="10">
        <f t="shared" si="11"/>
        <v>30</v>
      </c>
      <c r="AO17" s="3">
        <f t="shared" si="12"/>
        <v>5</v>
      </c>
      <c r="AP17" s="11">
        <f t="shared" si="13"/>
        <v>51.3</v>
      </c>
      <c r="AQ17" s="45">
        <f t="shared" si="14"/>
        <v>18.888888888888889</v>
      </c>
      <c r="AR17" s="12">
        <v>31.45</v>
      </c>
      <c r="AS17" s="2"/>
      <c r="AT17" s="2"/>
      <c r="AU17" s="3">
        <v>17</v>
      </c>
      <c r="AV17" s="3"/>
      <c r="AW17" s="3"/>
      <c r="AX17" s="3"/>
      <c r="AY17" s="3"/>
      <c r="AZ17" s="3"/>
      <c r="BA17" s="6">
        <f t="shared" si="15"/>
        <v>31.45</v>
      </c>
      <c r="BB17" s="10">
        <f t="shared" si="16"/>
        <v>17</v>
      </c>
      <c r="BC17" s="3">
        <f t="shared" si="17"/>
        <v>0</v>
      </c>
      <c r="BD17" s="11">
        <f t="shared" si="18"/>
        <v>48.45</v>
      </c>
      <c r="BE17" s="45">
        <f t="shared" si="19"/>
        <v>26.976264189886479</v>
      </c>
      <c r="BF17" s="12">
        <v>115.61</v>
      </c>
      <c r="BG17" s="2"/>
      <c r="BH17" s="2"/>
      <c r="BI17" s="3">
        <v>9</v>
      </c>
      <c r="BJ17" s="3"/>
      <c r="BK17" s="3"/>
      <c r="BL17" s="3"/>
      <c r="BM17" s="3">
        <v>1</v>
      </c>
      <c r="BN17" s="3"/>
      <c r="BO17" s="6">
        <f t="shared" si="20"/>
        <v>115.61</v>
      </c>
      <c r="BP17" s="10">
        <f t="shared" si="21"/>
        <v>9</v>
      </c>
      <c r="BQ17" s="3">
        <f t="shared" si="22"/>
        <v>10</v>
      </c>
      <c r="BR17" s="33">
        <f t="shared" si="23"/>
        <v>134.61000000000001</v>
      </c>
      <c r="BS17" s="45">
        <f t="shared" si="24"/>
        <v>30.012629076591629</v>
      </c>
      <c r="BT17" s="12">
        <v>0</v>
      </c>
      <c r="BU17" s="2"/>
      <c r="BV17" s="2"/>
      <c r="BW17" s="3">
        <v>0</v>
      </c>
      <c r="BX17" s="3"/>
      <c r="BY17" s="3"/>
      <c r="BZ17" s="3"/>
      <c r="CA17" s="3"/>
      <c r="CB17" s="3"/>
      <c r="CC17" s="6">
        <f t="shared" si="25"/>
        <v>0</v>
      </c>
      <c r="CD17" s="10">
        <f t="shared" si="26"/>
        <v>0</v>
      </c>
      <c r="CE17" s="3">
        <f t="shared" si="27"/>
        <v>0</v>
      </c>
      <c r="CF17" s="11">
        <f t="shared" si="28"/>
        <v>0</v>
      </c>
      <c r="CG17" s="45" t="e">
        <f t="shared" si="29"/>
        <v>#DIV/0!</v>
      </c>
      <c r="CH17" s="12"/>
      <c r="CI17" s="2"/>
      <c r="CJ17" s="3"/>
      <c r="CK17" s="3"/>
      <c r="CL17" s="3"/>
      <c r="CM17" s="3"/>
      <c r="CN17" s="3"/>
      <c r="CO17" s="6">
        <f t="shared" si="30"/>
        <v>0</v>
      </c>
      <c r="CP17" s="10">
        <f t="shared" si="31"/>
        <v>0</v>
      </c>
      <c r="CQ17" s="3">
        <f t="shared" si="32"/>
        <v>0</v>
      </c>
      <c r="CR17" s="11">
        <f t="shared" si="33"/>
        <v>0</v>
      </c>
      <c r="CS17" s="12"/>
      <c r="CT17" s="2"/>
      <c r="CU17" s="3"/>
      <c r="CV17" s="3"/>
      <c r="CW17" s="3"/>
      <c r="CX17" s="3"/>
      <c r="CY17" s="3"/>
      <c r="CZ17" s="6">
        <f t="shared" si="34"/>
        <v>0</v>
      </c>
      <c r="DA17" s="10">
        <f t="shared" si="35"/>
        <v>0</v>
      </c>
      <c r="DB17" s="3">
        <f t="shared" si="36"/>
        <v>0</v>
      </c>
      <c r="DC17" s="11">
        <f t="shared" si="37"/>
        <v>0</v>
      </c>
      <c r="DD17" s="12"/>
      <c r="DE17" s="2"/>
      <c r="DF17" s="3"/>
      <c r="DG17" s="3"/>
      <c r="DH17" s="3"/>
      <c r="DI17" s="3"/>
      <c r="DJ17" s="3"/>
      <c r="DK17" s="6">
        <f t="shared" si="38"/>
        <v>0</v>
      </c>
      <c r="DL17" s="10">
        <f t="shared" si="39"/>
        <v>0</v>
      </c>
      <c r="DM17" s="3">
        <f t="shared" si="40"/>
        <v>0</v>
      </c>
      <c r="DN17" s="11">
        <f t="shared" si="41"/>
        <v>0</v>
      </c>
    </row>
    <row r="18" spans="1:118" ht="15">
      <c r="A18" s="14"/>
      <c r="B18" s="14"/>
      <c r="C18" s="49" t="s">
        <v>48</v>
      </c>
      <c r="D18" s="9"/>
      <c r="E18" s="9"/>
      <c r="F18" s="46"/>
      <c r="G18" s="30"/>
      <c r="H18" s="22"/>
      <c r="I18" s="7"/>
      <c r="J18" s="24"/>
      <c r="K18" s="12"/>
      <c r="L18" s="2"/>
      <c r="M18" s="2"/>
      <c r="N18" s="2"/>
      <c r="O18" s="2"/>
      <c r="P18" s="2"/>
      <c r="Q18" s="2"/>
      <c r="R18" s="3"/>
      <c r="S18" s="3"/>
      <c r="T18" s="3"/>
      <c r="U18" s="3"/>
      <c r="V18" s="3"/>
      <c r="W18" s="13"/>
      <c r="X18" s="6"/>
      <c r="Y18" s="10"/>
      <c r="Z18" s="3"/>
      <c r="AA18" s="11"/>
      <c r="AB18" s="45"/>
      <c r="AC18" s="12"/>
      <c r="AD18" s="2"/>
      <c r="AE18" s="2"/>
      <c r="AF18" s="2"/>
      <c r="AG18" s="3"/>
      <c r="AH18" s="3"/>
      <c r="AI18" s="3"/>
      <c r="AJ18" s="3"/>
      <c r="AK18" s="3"/>
      <c r="AL18" s="3"/>
      <c r="AM18" s="6"/>
      <c r="AN18" s="10"/>
      <c r="AO18" s="3"/>
      <c r="AP18" s="11"/>
      <c r="AQ18" s="45"/>
      <c r="AR18" s="12"/>
      <c r="AS18" s="2"/>
      <c r="AT18" s="2"/>
      <c r="AU18" s="3"/>
      <c r="AV18" s="3"/>
      <c r="AW18" s="3"/>
      <c r="AX18" s="3"/>
      <c r="AY18" s="3"/>
      <c r="AZ18" s="3"/>
      <c r="BA18" s="6"/>
      <c r="BB18" s="10"/>
      <c r="BC18" s="3"/>
      <c r="BD18" s="11"/>
      <c r="BE18" s="45"/>
      <c r="BF18" s="12"/>
      <c r="BG18" s="2"/>
      <c r="BH18" s="2"/>
      <c r="BI18" s="3"/>
      <c r="BJ18" s="3"/>
      <c r="BK18" s="3"/>
      <c r="BL18" s="3"/>
      <c r="BM18" s="3"/>
      <c r="BN18" s="3"/>
      <c r="BO18" s="6"/>
      <c r="BP18" s="10"/>
      <c r="BQ18" s="3"/>
      <c r="BR18" s="11"/>
      <c r="BS18" s="45"/>
      <c r="BT18" s="12"/>
      <c r="BU18" s="2"/>
      <c r="BV18" s="2"/>
      <c r="BW18" s="3"/>
      <c r="BX18" s="3"/>
      <c r="BY18" s="3"/>
      <c r="BZ18" s="3"/>
      <c r="CA18" s="3"/>
      <c r="CB18" s="3"/>
      <c r="CC18" s="6"/>
      <c r="CD18" s="10"/>
      <c r="CE18" s="3"/>
      <c r="CF18" s="11"/>
      <c r="CG18" s="45"/>
      <c r="CH18" s="12"/>
      <c r="CI18" s="2"/>
      <c r="CJ18" s="3"/>
      <c r="CK18" s="3"/>
      <c r="CL18" s="3"/>
      <c r="CM18" s="3"/>
      <c r="CN18" s="3"/>
      <c r="CO18" s="6"/>
      <c r="CP18" s="10"/>
      <c r="CQ18" s="3"/>
      <c r="CR18" s="11"/>
      <c r="CS18" s="12"/>
      <c r="CT18" s="2"/>
      <c r="CU18" s="3"/>
      <c r="CV18" s="3"/>
      <c r="CW18" s="3"/>
      <c r="CX18" s="3"/>
      <c r="CY18" s="3"/>
      <c r="CZ18" s="6"/>
      <c r="DA18" s="10"/>
      <c r="DB18" s="3"/>
      <c r="DC18" s="11"/>
      <c r="DD18" s="12"/>
      <c r="DE18" s="2"/>
      <c r="DF18" s="3"/>
      <c r="DG18" s="3"/>
      <c r="DH18" s="3"/>
      <c r="DI18" s="3"/>
      <c r="DJ18" s="3"/>
      <c r="DK18" s="6"/>
      <c r="DL18" s="10"/>
      <c r="DM18" s="3"/>
      <c r="DN18" s="11"/>
    </row>
    <row r="19" spans="1:118" ht="15.75" thickBot="1">
      <c r="A19" s="50">
        <v>9</v>
      </c>
      <c r="B19" s="50">
        <v>1</v>
      </c>
      <c r="C19" s="51" t="s">
        <v>47</v>
      </c>
      <c r="D19" s="52" t="s">
        <v>32</v>
      </c>
      <c r="E19" s="53" t="s">
        <v>34</v>
      </c>
      <c r="F19" s="54">
        <f xml:space="preserve"> AB19+AQ19+BE19+BS19</f>
        <v>197.77669403559764</v>
      </c>
      <c r="G19" s="55">
        <f>H19+I19+J19</f>
        <v>198.81</v>
      </c>
      <c r="H19" s="56">
        <f>X19+AM19+BA19+BO19+CC19+CO19+CZ19+DK19</f>
        <v>179.81</v>
      </c>
      <c r="I19" s="57">
        <f>Z19+AO19+BC19+BQ19+CE19+CQ19+DB19+DM19</f>
        <v>0</v>
      </c>
      <c r="J19" s="58">
        <f>R19+AG19+AU19+BI19+BW19+CJ19+CU19+DF19</f>
        <v>19</v>
      </c>
      <c r="K19" s="12">
        <v>81.03</v>
      </c>
      <c r="L19" s="2"/>
      <c r="M19" s="2"/>
      <c r="N19" s="2"/>
      <c r="O19" s="2"/>
      <c r="P19" s="2"/>
      <c r="Q19" s="2"/>
      <c r="R19" s="3">
        <v>0</v>
      </c>
      <c r="S19" s="3"/>
      <c r="T19" s="3"/>
      <c r="U19" s="3"/>
      <c r="V19" s="3"/>
      <c r="W19" s="13"/>
      <c r="X19" s="6">
        <f>K19+L19+M19+N19+O19+P19+Q19</f>
        <v>81.03</v>
      </c>
      <c r="Y19" s="10">
        <f>R19</f>
        <v>0</v>
      </c>
      <c r="Z19" s="3">
        <f>(S19*5)+(T19*10)+(U19*15)+(V19*10)+(W19*20)</f>
        <v>0</v>
      </c>
      <c r="AA19" s="33">
        <f>X19+Y19+Z19</f>
        <v>81.03</v>
      </c>
      <c r="AB19" s="45">
        <f>(MIN(AA$4:AA$19)/AA19)*100</f>
        <v>50.450450450450454</v>
      </c>
      <c r="AC19" s="12">
        <v>13</v>
      </c>
      <c r="AD19" s="2"/>
      <c r="AE19" s="2"/>
      <c r="AF19" s="2"/>
      <c r="AG19" s="3">
        <v>11</v>
      </c>
      <c r="AH19" s="3"/>
      <c r="AI19" s="3"/>
      <c r="AJ19" s="3"/>
      <c r="AK19" s="3"/>
      <c r="AL19" s="3"/>
      <c r="AM19" s="6">
        <f>AC19+AD19+AE19+AF19</f>
        <v>13</v>
      </c>
      <c r="AN19" s="10">
        <f>AG19</f>
        <v>11</v>
      </c>
      <c r="AO19" s="3">
        <f>(AH19*5)+(AI19*10)+(AJ19*15)+(AK19*10)+(AL19*20)</f>
        <v>0</v>
      </c>
      <c r="AP19" s="11">
        <f>AM19+AN19+AO19</f>
        <v>24</v>
      </c>
      <c r="AQ19" s="45">
        <f>(MIN(AP$4:AP$19)/AP19)*100</f>
        <v>40.375</v>
      </c>
      <c r="AR19" s="12">
        <v>28.91</v>
      </c>
      <c r="AS19" s="2"/>
      <c r="AT19" s="2"/>
      <c r="AU19" s="3">
        <v>1</v>
      </c>
      <c r="AV19" s="3"/>
      <c r="AW19" s="3"/>
      <c r="AX19" s="3"/>
      <c r="AY19" s="3"/>
      <c r="AZ19" s="3"/>
      <c r="BA19" s="6">
        <f>AR19+AS19+AT19</f>
        <v>28.91</v>
      </c>
      <c r="BB19" s="10">
        <f>AU19</f>
        <v>1</v>
      </c>
      <c r="BC19" s="3">
        <f>(AV19*5)+(AW19*10)+(AX19*15)+(AY19*10)+(AZ19*20)</f>
        <v>0</v>
      </c>
      <c r="BD19" s="11">
        <f>BA19+BB19+BC19</f>
        <v>29.91</v>
      </c>
      <c r="BE19" s="45">
        <f>(MIN(BD$4:BD$19)/BD19)*100</f>
        <v>43.697759946506189</v>
      </c>
      <c r="BF19" s="12">
        <v>56.87</v>
      </c>
      <c r="BG19" s="2"/>
      <c r="BH19" s="2"/>
      <c r="BI19" s="3">
        <v>7</v>
      </c>
      <c r="BJ19" s="3"/>
      <c r="BK19" s="3"/>
      <c r="BL19" s="3"/>
      <c r="BM19" s="3"/>
      <c r="BN19" s="3"/>
      <c r="BO19" s="6">
        <f>BF19+BG19+BH19</f>
        <v>56.87</v>
      </c>
      <c r="BP19" s="10">
        <f>BI19</f>
        <v>7</v>
      </c>
      <c r="BQ19" s="3">
        <f>(BJ19*5)+(BK19*10)+(BL19*15)+(BM19*10)+(BN19*20)</f>
        <v>0</v>
      </c>
      <c r="BR19" s="33">
        <f>BO19+BP19+BQ19</f>
        <v>63.87</v>
      </c>
      <c r="BS19" s="45">
        <f>(MIN(BR$4:BR$19)/BR19)*100</f>
        <v>63.253483638640994</v>
      </c>
      <c r="BT19" s="12">
        <v>0</v>
      </c>
      <c r="BU19" s="2"/>
      <c r="BV19" s="2"/>
      <c r="BW19" s="3">
        <v>0</v>
      </c>
      <c r="BX19" s="3"/>
      <c r="BY19" s="3"/>
      <c r="BZ19" s="3"/>
      <c r="CA19" s="3"/>
      <c r="CB19" s="3"/>
      <c r="CC19" s="6">
        <f>BT19+BU19+BV19</f>
        <v>0</v>
      </c>
      <c r="CD19" s="10">
        <f>BW19</f>
        <v>0</v>
      </c>
      <c r="CE19" s="3">
        <f>(BX19*5)+(BY19*10)+(BZ19*15)+(CA19*10)+(CB19*20)</f>
        <v>0</v>
      </c>
      <c r="CF19" s="11">
        <f>CC19+CD19+CE19</f>
        <v>0</v>
      </c>
      <c r="CG19" s="45" t="e">
        <f>(MIN(CF$4:CF$19)/CF19)*100</f>
        <v>#DIV/0!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CI19</f>
        <v>0</v>
      </c>
      <c r="CQ19" s="3">
        <f>(CK19*3)+(CL19*5)+(CM19*5)+(CN19*20)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CT19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DE19</f>
        <v>0</v>
      </c>
      <c r="DM19" s="3">
        <f>(DG19*3)+(DH19*5)+(DI19*5)+(DJ19*20)</f>
        <v>0</v>
      </c>
      <c r="DN19" s="11">
        <f>DK19+DL19+DM19</f>
        <v>0</v>
      </c>
    </row>
    <row r="20" spans="1:118" ht="13.5" thickTop="1"/>
    <row r="21" spans="1:118">
      <c r="C21" s="48"/>
    </row>
  </sheetData>
  <sortState ref="A5:DN20">
    <sortCondition descending="1" ref="F11:F18"/>
  </sortState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Rimfire Carbine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Owen</cp:lastModifiedBy>
  <cp:lastPrinted>2013-05-05T13:01:39Z</cp:lastPrinted>
  <dcterms:created xsi:type="dcterms:W3CDTF">2010-05-02T17:04:59Z</dcterms:created>
  <dcterms:modified xsi:type="dcterms:W3CDTF">2013-07-13T22:42:28Z</dcterms:modified>
</cp:coreProperties>
</file>