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1164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J11" i="1"/>
  <c r="X11"/>
  <c r="Y11"/>
  <c r="Z11"/>
  <c r="AA11"/>
  <c r="AM11"/>
  <c r="AN11"/>
  <c r="AO11"/>
  <c r="AP11"/>
  <c r="BA11"/>
  <c r="BB11"/>
  <c r="BC11"/>
  <c r="BD11"/>
  <c r="BO11"/>
  <c r="BP11"/>
  <c r="BQ11"/>
  <c r="BR11"/>
  <c r="CC11"/>
  <c r="CD11"/>
  <c r="CE11"/>
  <c r="CF11"/>
  <c r="CO11"/>
  <c r="CP11"/>
  <c r="CQ11"/>
  <c r="CR11"/>
  <c r="CZ11"/>
  <c r="DA11"/>
  <c r="DB11"/>
  <c r="DC11"/>
  <c r="DK11"/>
  <c r="DL11"/>
  <c r="DM11"/>
  <c r="DN11"/>
  <c r="J17"/>
  <c r="X17"/>
  <c r="Y17"/>
  <c r="Z17"/>
  <c r="AA17"/>
  <c r="AM17"/>
  <c r="AN17"/>
  <c r="AO17"/>
  <c r="AP17"/>
  <c r="BA17"/>
  <c r="BB17"/>
  <c r="BC17"/>
  <c r="BD17"/>
  <c r="BO17"/>
  <c r="BP17"/>
  <c r="BQ17"/>
  <c r="BR17"/>
  <c r="CC17"/>
  <c r="CD17"/>
  <c r="CE17"/>
  <c r="CF17"/>
  <c r="CO17"/>
  <c r="CP17"/>
  <c r="CQ17"/>
  <c r="CR17"/>
  <c r="CZ17"/>
  <c r="DA17"/>
  <c r="DB17"/>
  <c r="DC17"/>
  <c r="DK17"/>
  <c r="DL17"/>
  <c r="DM17"/>
  <c r="DN17"/>
  <c r="J13"/>
  <c r="X13"/>
  <c r="Y13"/>
  <c r="Z13"/>
  <c r="AA13"/>
  <c r="AM13"/>
  <c r="AN13"/>
  <c r="AO13"/>
  <c r="AP13"/>
  <c r="BA13"/>
  <c r="BB13"/>
  <c r="BC13"/>
  <c r="BD13"/>
  <c r="BO13"/>
  <c r="BP13"/>
  <c r="BQ13"/>
  <c r="BR13"/>
  <c r="CC13"/>
  <c r="CD13"/>
  <c r="CE13"/>
  <c r="CF13"/>
  <c r="CO13"/>
  <c r="CP13"/>
  <c r="CQ13"/>
  <c r="CR13"/>
  <c r="CZ13"/>
  <c r="DA13"/>
  <c r="DB13"/>
  <c r="DC13"/>
  <c r="DK13"/>
  <c r="DL13"/>
  <c r="DM13"/>
  <c r="DN13"/>
  <c r="J10"/>
  <c r="X10"/>
  <c r="Y10"/>
  <c r="Z10"/>
  <c r="AA10"/>
  <c r="AM10"/>
  <c r="AN10"/>
  <c r="AO10"/>
  <c r="AP10"/>
  <c r="BA10"/>
  <c r="BB10"/>
  <c r="BC10"/>
  <c r="BD10"/>
  <c r="BO10"/>
  <c r="BP10"/>
  <c r="BQ10"/>
  <c r="BR10"/>
  <c r="CC10"/>
  <c r="CD10"/>
  <c r="CE10"/>
  <c r="CF10"/>
  <c r="CO10"/>
  <c r="CP10"/>
  <c r="CQ10"/>
  <c r="CR10"/>
  <c r="CZ10"/>
  <c r="DA10"/>
  <c r="DB10"/>
  <c r="DC10"/>
  <c r="DK10"/>
  <c r="DL10"/>
  <c r="DM10"/>
  <c r="DN10"/>
  <c r="J7"/>
  <c r="X7"/>
  <c r="Y7"/>
  <c r="Z7"/>
  <c r="AA7"/>
  <c r="AM7"/>
  <c r="AN7"/>
  <c r="AO7"/>
  <c r="AP7"/>
  <c r="BA7"/>
  <c r="BB7"/>
  <c r="BC7"/>
  <c r="BD7"/>
  <c r="BO7"/>
  <c r="BP7"/>
  <c r="BQ7"/>
  <c r="BR7"/>
  <c r="CC7"/>
  <c r="CD7"/>
  <c r="CE7"/>
  <c r="CF7"/>
  <c r="CO7"/>
  <c r="CP7"/>
  <c r="CQ7"/>
  <c r="CR7"/>
  <c r="CZ7"/>
  <c r="DA7"/>
  <c r="DB7"/>
  <c r="DC7"/>
  <c r="DK7"/>
  <c r="DL7"/>
  <c r="DM7"/>
  <c r="DN7"/>
  <c r="J6"/>
  <c r="X6"/>
  <c r="Y6"/>
  <c r="Z6"/>
  <c r="AA6"/>
  <c r="AM6"/>
  <c r="AN6"/>
  <c r="AO6"/>
  <c r="AP6"/>
  <c r="BA6"/>
  <c r="BB6"/>
  <c r="BC6"/>
  <c r="BD6"/>
  <c r="BO6"/>
  <c r="BP6"/>
  <c r="BQ6"/>
  <c r="BR6"/>
  <c r="CC6"/>
  <c r="CD6"/>
  <c r="CE6"/>
  <c r="CF6"/>
  <c r="CO6"/>
  <c r="CP6"/>
  <c r="CQ6"/>
  <c r="CR6"/>
  <c r="CZ6"/>
  <c r="DA6"/>
  <c r="DB6"/>
  <c r="DC6"/>
  <c r="DK6"/>
  <c r="DL6"/>
  <c r="DM6"/>
  <c r="DN6"/>
  <c r="J15"/>
  <c r="X15"/>
  <c r="Y15"/>
  <c r="Z15"/>
  <c r="AA15"/>
  <c r="AM15"/>
  <c r="AN15"/>
  <c r="AO15"/>
  <c r="AP15"/>
  <c r="BA15"/>
  <c r="BB15"/>
  <c r="BC15"/>
  <c r="BD15"/>
  <c r="BO15"/>
  <c r="BP15"/>
  <c r="BQ15"/>
  <c r="BR15"/>
  <c r="CC15"/>
  <c r="CD15"/>
  <c r="CE15"/>
  <c r="CF15"/>
  <c r="CO15"/>
  <c r="CP15"/>
  <c r="CQ15"/>
  <c r="CR15"/>
  <c r="CZ15"/>
  <c r="DA15"/>
  <c r="DB15"/>
  <c r="DC15"/>
  <c r="DK15"/>
  <c r="DL15"/>
  <c r="DM15"/>
  <c r="DN15"/>
  <c r="J19"/>
  <c r="X19"/>
  <c r="Y19"/>
  <c r="Z19"/>
  <c r="AA19"/>
  <c r="AM19"/>
  <c r="AN19"/>
  <c r="AO19"/>
  <c r="AP19"/>
  <c r="BA19"/>
  <c r="BB19"/>
  <c r="BC19"/>
  <c r="BD19"/>
  <c r="BO19"/>
  <c r="BP19"/>
  <c r="BQ19"/>
  <c r="BR19"/>
  <c r="CC19"/>
  <c r="CD19"/>
  <c r="CE19"/>
  <c r="CF19"/>
  <c r="CO19"/>
  <c r="CP19"/>
  <c r="CQ19"/>
  <c r="CR19"/>
  <c r="CZ19"/>
  <c r="DA19"/>
  <c r="DB19"/>
  <c r="DC19"/>
  <c r="DK19"/>
  <c r="DL19"/>
  <c r="DM19"/>
  <c r="DN19"/>
  <c r="J12"/>
  <c r="X12"/>
  <c r="Y12"/>
  <c r="Z12"/>
  <c r="AA12"/>
  <c r="AM12"/>
  <c r="AN12"/>
  <c r="AO12"/>
  <c r="AP12"/>
  <c r="BA12"/>
  <c r="BB12"/>
  <c r="BC12"/>
  <c r="BD12"/>
  <c r="BO12"/>
  <c r="BP12"/>
  <c r="BQ12"/>
  <c r="BR12"/>
  <c r="CC12"/>
  <c r="CD12"/>
  <c r="CE12"/>
  <c r="CF12"/>
  <c r="CO12"/>
  <c r="CP12"/>
  <c r="CQ12"/>
  <c r="CR12"/>
  <c r="CZ12"/>
  <c r="DA12"/>
  <c r="DB12"/>
  <c r="DC12"/>
  <c r="DK12"/>
  <c r="DL12"/>
  <c r="DM12"/>
  <c r="DN12"/>
  <c r="J4"/>
  <c r="X4"/>
  <c r="Y4"/>
  <c r="Z4"/>
  <c r="AA4"/>
  <c r="AM4"/>
  <c r="AN4"/>
  <c r="AO4"/>
  <c r="AP4"/>
  <c r="BA4"/>
  <c r="BB4"/>
  <c r="BC4"/>
  <c r="BD4"/>
  <c r="BO4"/>
  <c r="BP4"/>
  <c r="BQ4"/>
  <c r="BR4"/>
  <c r="CC4"/>
  <c r="CD4"/>
  <c r="CE4"/>
  <c r="CF4"/>
  <c r="CO4"/>
  <c r="CP4"/>
  <c r="CQ4"/>
  <c r="CR4"/>
  <c r="CZ4"/>
  <c r="DA4"/>
  <c r="DB4"/>
  <c r="DC4"/>
  <c r="DK4"/>
  <c r="DL4"/>
  <c r="DM4"/>
  <c r="DN4"/>
  <c r="J20"/>
  <c r="X20"/>
  <c r="Y20"/>
  <c r="Z20"/>
  <c r="AA20"/>
  <c r="AM20"/>
  <c r="AN20"/>
  <c r="AO20"/>
  <c r="AP20"/>
  <c r="BA20"/>
  <c r="BB20"/>
  <c r="BC20"/>
  <c r="BD20"/>
  <c r="BO20"/>
  <c r="BP20"/>
  <c r="BQ20"/>
  <c r="BR20"/>
  <c r="CC20"/>
  <c r="CD20"/>
  <c r="CE20"/>
  <c r="CF20"/>
  <c r="CO20"/>
  <c r="CP20"/>
  <c r="CQ20"/>
  <c r="CR20"/>
  <c r="CZ20"/>
  <c r="DA20"/>
  <c r="DB20"/>
  <c r="DC20"/>
  <c r="DK20"/>
  <c r="DL20"/>
  <c r="DM20"/>
  <c r="DN20"/>
  <c r="J5"/>
  <c r="X5"/>
  <c r="Y5"/>
  <c r="Z5"/>
  <c r="AA5"/>
  <c r="AM5"/>
  <c r="AN5"/>
  <c r="AO5"/>
  <c r="AP5"/>
  <c r="BA5"/>
  <c r="BB5"/>
  <c r="BC5"/>
  <c r="BD5"/>
  <c r="BO5"/>
  <c r="BP5"/>
  <c r="BQ5"/>
  <c r="BR5"/>
  <c r="CC5"/>
  <c r="CD5"/>
  <c r="CE5"/>
  <c r="CF5"/>
  <c r="CO5"/>
  <c r="CP5"/>
  <c r="CQ5"/>
  <c r="CR5"/>
  <c r="CZ5"/>
  <c r="DA5"/>
  <c r="DB5"/>
  <c r="DC5"/>
  <c r="DK5"/>
  <c r="DL5"/>
  <c r="DM5"/>
  <c r="DN5"/>
  <c r="J18"/>
  <c r="X18"/>
  <c r="Y18"/>
  <c r="Z18"/>
  <c r="AA18"/>
  <c r="AM18"/>
  <c r="AN18"/>
  <c r="AO18"/>
  <c r="AP18"/>
  <c r="BA18"/>
  <c r="BB18"/>
  <c r="BC18"/>
  <c r="BD18"/>
  <c r="BO18"/>
  <c r="BP18"/>
  <c r="BQ18"/>
  <c r="BR18"/>
  <c r="CC18"/>
  <c r="CD18"/>
  <c r="CE18"/>
  <c r="CF18"/>
  <c r="CO18"/>
  <c r="CP18"/>
  <c r="CQ18"/>
  <c r="CR18"/>
  <c r="CZ18"/>
  <c r="DA18"/>
  <c r="DB18"/>
  <c r="DC18"/>
  <c r="DK18"/>
  <c r="DL18"/>
  <c r="DM18"/>
  <c r="DN18"/>
  <c r="BA14"/>
  <c r="BB14"/>
  <c r="BC14"/>
  <c r="BD14"/>
  <c r="BO14"/>
  <c r="BP14"/>
  <c r="BQ14"/>
  <c r="BR14"/>
  <c r="CC14"/>
  <c r="CD14"/>
  <c r="CE14"/>
  <c r="CF14"/>
  <c r="BA9"/>
  <c r="BB9"/>
  <c r="BC9"/>
  <c r="BD9"/>
  <c r="BO9"/>
  <c r="BP9"/>
  <c r="BQ9"/>
  <c r="BR9"/>
  <c r="CC9"/>
  <c r="CD9"/>
  <c r="CE9"/>
  <c r="CF9"/>
  <c r="CG9"/>
  <c r="AM9"/>
  <c r="X9"/>
  <c r="AM14"/>
  <c r="X14"/>
  <c r="AN9"/>
  <c r="AN14"/>
  <c r="Y9"/>
  <c r="CQ9"/>
  <c r="CQ14"/>
  <c r="AO9"/>
  <c r="AO14"/>
  <c r="Z9"/>
  <c r="Z14"/>
  <c r="Y14"/>
  <c r="DM9"/>
  <c r="DL9"/>
  <c r="DK9"/>
  <c r="DB9"/>
  <c r="DA9"/>
  <c r="CZ9"/>
  <c r="CP9"/>
  <c r="CO9"/>
  <c r="J9"/>
  <c r="DK14"/>
  <c r="DL14"/>
  <c r="DM14"/>
  <c r="CZ14"/>
  <c r="DA14"/>
  <c r="DB14"/>
  <c r="CO14"/>
  <c r="CP14"/>
  <c r="J14"/>
  <c r="DC14"/>
  <c r="CR14"/>
  <c r="CR9"/>
  <c r="I9"/>
  <c r="I14"/>
  <c r="H9"/>
  <c r="G9"/>
  <c r="DN9"/>
  <c r="DC9"/>
  <c r="DN14"/>
  <c r="H14"/>
  <c r="G14"/>
  <c r="CG14"/>
  <c r="CG18"/>
  <c r="I18"/>
  <c r="CG5"/>
  <c r="CG20"/>
  <c r="CG4"/>
  <c r="CG12"/>
  <c r="CG19"/>
  <c r="CG15"/>
  <c r="CG6"/>
  <c r="CG7"/>
  <c r="CG10"/>
  <c r="I10"/>
  <c r="CG13"/>
  <c r="CG17"/>
  <c r="CG11"/>
  <c r="H18"/>
  <c r="I5"/>
  <c r="H5"/>
  <c r="I20"/>
  <c r="H20"/>
  <c r="I4"/>
  <c r="H4"/>
  <c r="I12"/>
  <c r="H12"/>
  <c r="I19"/>
  <c r="H19"/>
  <c r="I15"/>
  <c r="H15"/>
  <c r="I6"/>
  <c r="H6"/>
  <c r="I7"/>
  <c r="H7"/>
  <c r="H10"/>
  <c r="I13"/>
  <c r="H13"/>
  <c r="I17"/>
  <c r="H17"/>
  <c r="I11"/>
  <c r="H11"/>
  <c r="AA9"/>
  <c r="BS18"/>
  <c r="BS5"/>
  <c r="BS20"/>
  <c r="BS4"/>
  <c r="BS12"/>
  <c r="BS19"/>
  <c r="BS15"/>
  <c r="BS6"/>
  <c r="BS7"/>
  <c r="BS10"/>
  <c r="BS13"/>
  <c r="BS17"/>
  <c r="BS11"/>
  <c r="BS9"/>
  <c r="BS14"/>
  <c r="BE18"/>
  <c r="BE5"/>
  <c r="BE20"/>
  <c r="BE4"/>
  <c r="BE12"/>
  <c r="BE19"/>
  <c r="BE15"/>
  <c r="BE6"/>
  <c r="BE7"/>
  <c r="BE10"/>
  <c r="BE13"/>
  <c r="BE17"/>
  <c r="BE11"/>
  <c r="BE9"/>
  <c r="BE14"/>
  <c r="G18"/>
  <c r="G5"/>
  <c r="G20"/>
  <c r="G4"/>
  <c r="G12"/>
  <c r="G19"/>
  <c r="G15"/>
  <c r="G6"/>
  <c r="G7"/>
  <c r="G10"/>
  <c r="G13"/>
  <c r="G17"/>
  <c r="G11"/>
  <c r="AP9"/>
  <c r="AP14"/>
  <c r="AA14"/>
  <c r="AQ18"/>
  <c r="AQ5"/>
  <c r="AQ20"/>
  <c r="AQ4"/>
  <c r="AQ12"/>
  <c r="AQ19"/>
  <c r="AQ15"/>
  <c r="AQ6"/>
  <c r="AQ7"/>
  <c r="AQ10"/>
  <c r="AQ13"/>
  <c r="AQ17"/>
  <c r="AQ11"/>
  <c r="AQ9"/>
  <c r="AQ14"/>
  <c r="AB18"/>
  <c r="F18"/>
  <c r="AB5"/>
  <c r="F5"/>
  <c r="AB20"/>
  <c r="F20"/>
  <c r="AB4"/>
  <c r="F4"/>
  <c r="AB12"/>
  <c r="F12"/>
  <c r="AB19"/>
  <c r="F19"/>
  <c r="AB15"/>
  <c r="F15"/>
  <c r="AB6"/>
  <c r="F6"/>
  <c r="AB7"/>
  <c r="F7"/>
  <c r="AB10"/>
  <c r="F10"/>
  <c r="AB13"/>
  <c r="F13"/>
  <c r="AB17"/>
  <c r="F17"/>
  <c r="AB11"/>
  <c r="F11"/>
  <c r="AB14"/>
  <c r="F14"/>
  <c r="AB9"/>
  <c r="F9"/>
</calcChain>
</file>

<file path=xl/sharedStrings.xml><?xml version="1.0" encoding="utf-8"?>
<sst xmlns="http://schemas.openxmlformats.org/spreadsheetml/2006/main" count="163" uniqueCount="58">
  <si>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</si>
  <si>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</si>
  <si>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</si>
  <si>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</si>
  <si>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</si>
  <si>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</si>
  <si>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</si>
  <si>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</si>
  <si>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</si>
  <si>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</si>
  <si>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</si>
  <si>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</si>
  <si>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</si>
  <si>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</si>
  <si>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</si>
  <si>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</si>
  <si>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</si>
  <si>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</si>
  <si>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</si>
  <si>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</si>
  <si>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</si>
  <si>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</si>
  <si>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</si>
  <si>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</si>
  <si>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</si>
  <si>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</si>
  <si>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</si>
  <si>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</si>
  <si>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</si>
  <si>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</si>
  <si>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</si>
  <si>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</si>
  <si>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</si>
  <si>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</si>
  <si>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</si>
  <si>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</si>
  <si>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</si>
  <si>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</si>
  <si>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</si>
  <si>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</si>
  <si>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Ryan P</t>
  </si>
  <si>
    <t>ESP</t>
  </si>
  <si>
    <t>Ken T</t>
  </si>
  <si>
    <t>Gary R</t>
  </si>
  <si>
    <t>Ryan W</t>
  </si>
  <si>
    <t>SSP</t>
  </si>
  <si>
    <t>Juan M</t>
  </si>
  <si>
    <t>Kirk S</t>
  </si>
  <si>
    <t>Jim B</t>
  </si>
  <si>
    <t>CDP</t>
  </si>
  <si>
    <t>Ben B</t>
  </si>
  <si>
    <t>Lloyd C</t>
  </si>
  <si>
    <t>Paul K</t>
  </si>
  <si>
    <t>Jeremy M</t>
  </si>
  <si>
    <t>Steve C</t>
  </si>
  <si>
    <t>Bob F</t>
  </si>
  <si>
    <t>Eric D</t>
  </si>
  <si>
    <t>Michael C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</si>
</sst>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6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 applyProtection="1">
      <protection locked="0"/>
    </xf>
    <xf numFmtId="49" fontId="5" fillId="4" borderId="7" xfId="1" applyNumberFormat="1" applyBorder="1" applyAlignment="1" applyProtection="1">
      <alignment horizontal="center" wrapText="1"/>
      <protection locked="0"/>
    </xf>
    <xf numFmtId="2" fontId="5" fillId="4" borderId="0" xfId="1" applyNumberFormat="1" applyBorder="1" applyAlignment="1" applyProtection="1">
      <alignment horizontal="right" vertical="center"/>
      <protection locked="0"/>
    </xf>
    <xf numFmtId="2" fontId="5" fillId="4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2" fillId="0" borderId="19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5" fillId="4" borderId="0" xfId="1" applyNumberFormat="1" applyBorder="1" applyAlignment="1" applyProtection="1">
      <alignment horizontal="center" wrapText="1"/>
      <protection locked="0"/>
    </xf>
    <xf numFmtId="49" fontId="2" fillId="0" borderId="17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textRotation="255" wrapText="1"/>
      <protection locked="0"/>
    </xf>
    <xf numFmtId="2" fontId="5" fillId="3" borderId="0" xfId="1" applyNumberFormat="1" applyFill="1" applyBorder="1" applyAlignment="1" applyProtection="1">
      <alignment horizontal="right" vertical="center"/>
      <protection locked="0"/>
    </xf>
    <xf numFmtId="2" fontId="5" fillId="3" borderId="0" xfId="1" applyNumberForma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21" xfId="0" applyNumberFormat="1" applyFont="1" applyFill="1" applyBorder="1" applyAlignment="1" applyProtection="1">
      <alignment horizontal="center" wrapText="1"/>
      <protection locked="0"/>
    </xf>
    <xf numFmtId="49" fontId="2" fillId="0" borderId="22" xfId="0" applyNumberFormat="1" applyFont="1" applyFill="1" applyBorder="1" applyAlignment="1" applyProtection="1">
      <alignment horizontal="center" wrapText="1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49" fontId="2" fillId="0" borderId="26" xfId="0" applyNumberFormat="1" applyFont="1" applyFill="1" applyBorder="1" applyAlignment="1" applyProtection="1">
      <alignment horizontal="center"/>
      <protection locked="0"/>
    </xf>
    <xf numFmtId="49" fontId="2" fillId="0" borderId="27" xfId="0" applyNumberFormat="1" applyFont="1" applyFill="1" applyBorder="1" applyAlignment="1" applyProtection="1">
      <alignment horizont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24"/>
  <sheetViews>
    <sheetView tabSelected="1" workbookViewId="0">
      <selection activeCell="J20" sqref="A1:J20"/>
    </sheetView>
  </sheetViews>
  <sheetFormatPr defaultRowHeight="12.75"/>
  <cols>
    <col min="1" max="2" width="8.7109375" style="5" customWidth="1"/>
    <col min="3" max="3" width="10" style="1" customWidth="1"/>
    <col min="4" max="4" width="7" style="1" bestFit="1" customWidth="1"/>
    <col min="5" max="5" width="4.85546875" style="1" customWidth="1"/>
    <col min="6" max="6" width="8.71093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4.570312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6" width="5.5703125" style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6.570312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9.140625" style="1"/>
  </cols>
  <sheetData>
    <row r="1" spans="1:118" ht="15.75" customHeight="1" thickTop="1">
      <c r="A1" s="24" t="s">
        <v>35</v>
      </c>
      <c r="B1" s="33" t="s">
        <v>33</v>
      </c>
      <c r="C1" s="33" t="s">
        <v>0</v>
      </c>
      <c r="D1" s="24"/>
      <c r="E1" s="24"/>
      <c r="F1" s="59" t="s">
        <v>1</v>
      </c>
      <c r="G1" s="61"/>
      <c r="H1" s="61"/>
      <c r="I1" s="61"/>
      <c r="J1" s="60"/>
      <c r="K1" s="59" t="s">
        <v>2</v>
      </c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0"/>
      <c r="AB1" s="24"/>
      <c r="AC1" s="59" t="s">
        <v>3</v>
      </c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0"/>
      <c r="AR1" s="59" t="s">
        <v>4</v>
      </c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0"/>
      <c r="BF1" s="59" t="s">
        <v>5</v>
      </c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0"/>
      <c r="BS1" s="24"/>
      <c r="BT1" s="62" t="s">
        <v>6</v>
      </c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4"/>
      <c r="CH1" s="59" t="s">
        <v>7</v>
      </c>
      <c r="CI1" s="60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>
      <c r="A2" s="36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29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7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7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7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7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7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7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7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7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>
      <c r="A3" s="40"/>
      <c r="B3" s="41"/>
      <c r="C3" s="55" t="s">
        <v>49</v>
      </c>
      <c r="D3" s="56"/>
      <c r="E3" s="56"/>
      <c r="F3" s="43"/>
      <c r="G3" s="44"/>
      <c r="H3" s="45"/>
      <c r="I3" s="46"/>
      <c r="J3" s="47"/>
      <c r="K3" s="48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9"/>
      <c r="X3" s="50"/>
      <c r="Y3" s="42"/>
      <c r="Z3" s="42"/>
      <c r="AA3" s="41"/>
      <c r="AB3" s="42"/>
      <c r="AC3" s="48"/>
      <c r="AD3" s="42"/>
      <c r="AE3" s="42"/>
      <c r="AF3" s="42"/>
      <c r="AG3" s="42"/>
      <c r="AH3" s="42"/>
      <c r="AI3" s="42"/>
      <c r="AJ3" s="42"/>
      <c r="AK3" s="42"/>
      <c r="AL3" s="51"/>
      <c r="AM3" s="50"/>
      <c r="AN3" s="42"/>
      <c r="AO3" s="42"/>
      <c r="AP3" s="41"/>
      <c r="AQ3" s="42"/>
      <c r="AR3" s="48"/>
      <c r="AS3" s="42"/>
      <c r="AT3" s="42"/>
      <c r="AU3" s="42"/>
      <c r="AV3" s="42"/>
      <c r="AW3" s="42"/>
      <c r="AX3" s="42"/>
      <c r="AY3" s="42"/>
      <c r="AZ3" s="51"/>
      <c r="BA3" s="50"/>
      <c r="BB3" s="42"/>
      <c r="BC3" s="42"/>
      <c r="BD3" s="41"/>
      <c r="BE3" s="42"/>
      <c r="BF3" s="48"/>
      <c r="BG3" s="42"/>
      <c r="BH3" s="42"/>
      <c r="BI3" s="42"/>
      <c r="BJ3" s="42"/>
      <c r="BK3" s="42"/>
      <c r="BL3" s="42"/>
      <c r="BM3" s="42"/>
      <c r="BN3" s="51"/>
      <c r="BO3" s="50"/>
      <c r="BP3" s="42"/>
      <c r="BQ3" s="42"/>
      <c r="BR3" s="41"/>
      <c r="BS3" s="42"/>
      <c r="BT3" s="48"/>
      <c r="BU3" s="42"/>
      <c r="BV3" s="42"/>
      <c r="BW3" s="42"/>
      <c r="BX3" s="42"/>
      <c r="BY3" s="42"/>
      <c r="BZ3" s="42"/>
      <c r="CA3" s="42"/>
      <c r="CB3" s="51"/>
      <c r="CC3" s="50"/>
      <c r="CD3" s="42"/>
      <c r="CE3" s="42"/>
      <c r="CF3" s="41"/>
      <c r="CG3" s="42"/>
      <c r="CH3" s="48"/>
      <c r="CI3" s="42"/>
      <c r="CJ3" s="42"/>
      <c r="CK3" s="42"/>
      <c r="CL3" s="42"/>
      <c r="CM3" s="42"/>
      <c r="CN3" s="51"/>
      <c r="CO3" s="50"/>
      <c r="CP3" s="42"/>
      <c r="CQ3" s="42"/>
      <c r="CR3" s="41"/>
      <c r="CS3" s="48"/>
      <c r="CT3" s="42"/>
      <c r="CU3" s="42"/>
      <c r="CV3" s="42"/>
      <c r="CW3" s="42"/>
      <c r="CX3" s="42"/>
      <c r="CY3" s="51"/>
      <c r="CZ3" s="50"/>
      <c r="DA3" s="42"/>
      <c r="DB3" s="42"/>
      <c r="DC3" s="41"/>
      <c r="DD3" s="48"/>
      <c r="DE3" s="42"/>
      <c r="DF3" s="42"/>
      <c r="DG3" s="42"/>
      <c r="DH3" s="42"/>
      <c r="DI3" s="42"/>
      <c r="DJ3" s="51"/>
      <c r="DK3" s="50"/>
      <c r="DL3" s="42"/>
      <c r="DM3" s="42"/>
      <c r="DN3" s="41"/>
    </row>
    <row r="4" spans="1:118" ht="15">
      <c r="A4" s="34">
        <v>8</v>
      </c>
      <c r="B4" s="35">
        <v>1</v>
      </c>
      <c r="C4" s="38" t="s">
        <v>54</v>
      </c>
      <c r="D4" s="25"/>
      <c r="E4" s="39" t="s">
        <v>49</v>
      </c>
      <c r="F4" s="31">
        <f xml:space="preserve"> AB4+AQ4+BE4+BS4</f>
        <v>213.68499274028159</v>
      </c>
      <c r="G4" s="32">
        <f>H4+I4+J4</f>
        <v>294.64</v>
      </c>
      <c r="H4" s="21">
        <f>X4+AM4+BA4+BO4+CC4+CO4+CZ4+DK4</f>
        <v>139.63999999999999</v>
      </c>
      <c r="I4" s="7">
        <f>Z4+AO4+BC4+BQ4+CE4+CQ4+DB4+DM4</f>
        <v>20</v>
      </c>
      <c r="J4" s="23">
        <f>R4+AG4+AU4+BI4+BW4+CJ4+CU4+DF4</f>
        <v>135</v>
      </c>
      <c r="K4" s="12">
        <v>28.07</v>
      </c>
      <c r="L4" s="2"/>
      <c r="M4" s="2"/>
      <c r="N4" s="2"/>
      <c r="O4" s="2"/>
      <c r="P4" s="2"/>
      <c r="Q4" s="2"/>
      <c r="R4" s="3">
        <v>46</v>
      </c>
      <c r="S4" s="3"/>
      <c r="T4" s="3"/>
      <c r="U4" s="3">
        <v>1</v>
      </c>
      <c r="V4" s="3"/>
      <c r="W4" s="13"/>
      <c r="X4" s="6">
        <f>IF(K4="DQ",0,K4+L4+M4+N4+O4+P4+Q4)</f>
        <v>28.07</v>
      </c>
      <c r="Y4" s="10">
        <f>R4</f>
        <v>46</v>
      </c>
      <c r="Z4" s="3">
        <f>(S4*5)+(T4*10)+(U4*10)+(V4*15)+(W4*20)</f>
        <v>10</v>
      </c>
      <c r="AA4" s="11">
        <f>IF(K4="DQ",0,X4+Y4+Z4)</f>
        <v>84.07</v>
      </c>
      <c r="AB4" s="30">
        <f>(MIN(AA$4:AA$20)/AA4)*100</f>
        <v>45.164743665992631</v>
      </c>
      <c r="AC4" s="12">
        <v>34.909999999999997</v>
      </c>
      <c r="AD4" s="2"/>
      <c r="AE4" s="2"/>
      <c r="AF4" s="2"/>
      <c r="AG4" s="3">
        <v>37</v>
      </c>
      <c r="AH4" s="3"/>
      <c r="AI4" s="3"/>
      <c r="AJ4" s="3"/>
      <c r="AK4" s="3"/>
      <c r="AL4" s="3"/>
      <c r="AM4" s="6">
        <f>IF(AC4="DQ",0,AC4+AD4+AE4+AF4)</f>
        <v>34.909999999999997</v>
      </c>
      <c r="AN4" s="10">
        <f>AG4</f>
        <v>37</v>
      </c>
      <c r="AO4" s="3">
        <f>(AH4*5)+(AI4*10)+(AJ4*10)+(AK4*15)+(AL4*20)</f>
        <v>0</v>
      </c>
      <c r="AP4" s="11">
        <f>IF(AC4="DQ",0,AM4+AN4+AO4)</f>
        <v>71.91</v>
      </c>
      <c r="AQ4" s="30">
        <f>(MIN(AP$4:AP$20)/AP4)*100</f>
        <v>42.70616047837575</v>
      </c>
      <c r="AR4" s="12">
        <v>38.1</v>
      </c>
      <c r="AS4" s="2"/>
      <c r="AT4" s="2"/>
      <c r="AU4" s="3">
        <v>43</v>
      </c>
      <c r="AV4" s="3"/>
      <c r="AW4" s="3"/>
      <c r="AX4" s="3"/>
      <c r="AY4" s="3"/>
      <c r="AZ4" s="3"/>
      <c r="BA4" s="6">
        <f>AR4+AS4+AT4</f>
        <v>38.1</v>
      </c>
      <c r="BB4" s="10">
        <f>AU4</f>
        <v>43</v>
      </c>
      <c r="BC4" s="3">
        <f>(AV4*5)+(AW4*10)+(AX4*10)+(AY4*15)+(AZ4*20)</f>
        <v>0</v>
      </c>
      <c r="BD4" s="11">
        <f>BA4+BB4+BC4</f>
        <v>81.099999999999994</v>
      </c>
      <c r="BE4" s="30">
        <f>(MIN(BD$4:BD$20)/BD4)*100</f>
        <v>47.669543773119607</v>
      </c>
      <c r="BF4" s="12">
        <v>38.56</v>
      </c>
      <c r="BG4" s="2"/>
      <c r="BH4" s="2"/>
      <c r="BI4" s="3">
        <v>9</v>
      </c>
      <c r="BJ4" s="3"/>
      <c r="BK4" s="3"/>
      <c r="BL4" s="3">
        <v>1</v>
      </c>
      <c r="BM4" s="3"/>
      <c r="BN4" s="3"/>
      <c r="BO4" s="6">
        <f>BF4+BG4+BH4</f>
        <v>38.56</v>
      </c>
      <c r="BP4" s="10">
        <f>BI4</f>
        <v>9</v>
      </c>
      <c r="BQ4" s="3">
        <f>(BJ4*5)+(BK4*10)+(BL4*10)+(BM4*15)+(BN4*20)</f>
        <v>10</v>
      </c>
      <c r="BR4" s="11">
        <f>IF(BF4="DQ",0,BO4+BP4+BQ4)</f>
        <v>57.56</v>
      </c>
      <c r="BS4" s="30">
        <f>(MIN(BR$4:BR$20)/BR4)*100</f>
        <v>78.144544822793591</v>
      </c>
      <c r="BT4" s="12"/>
      <c r="BU4" s="2"/>
      <c r="BV4" s="2"/>
      <c r="BW4" s="3"/>
      <c r="BX4" s="3"/>
      <c r="BY4" s="3"/>
      <c r="BZ4" s="3"/>
      <c r="CA4" s="3"/>
      <c r="CB4" s="3"/>
      <c r="CC4" s="6">
        <f>IF(BT4="DQ",0,BT4+BU4+BV4)</f>
        <v>0</v>
      </c>
      <c r="CD4" s="10">
        <f>BW4</f>
        <v>0</v>
      </c>
      <c r="CE4" s="3">
        <f>(BX4*5)+(BY4*10)+(BZ4*10)+(CA4*15)+(CB4*20)</f>
        <v>0</v>
      </c>
      <c r="CF4" s="11">
        <f>IF(BT4="DQ",0,CC4+CD4+CE4)</f>
        <v>0</v>
      </c>
      <c r="CG4" s="30" t="e">
        <f>(MIN(CF$4:CF$20)/CF4)*100</f>
        <v>#DIV/0!</v>
      </c>
      <c r="CH4" s="12"/>
      <c r="CI4" s="2"/>
      <c r="CJ4" s="3"/>
      <c r="CK4" s="3"/>
      <c r="CL4" s="3"/>
      <c r="CM4" s="3"/>
      <c r="CN4" s="3"/>
      <c r="CO4" s="6">
        <f>CH4+CI4</f>
        <v>0</v>
      </c>
      <c r="CP4" s="10">
        <f>CJ4/2</f>
        <v>0</v>
      </c>
      <c r="CQ4" s="3">
        <f>(CJ4*5)+(CK4*10)+(CL4*10)+(CM4*15)+(CN4*20)</f>
        <v>0</v>
      </c>
      <c r="CR4" s="11">
        <f>CO4+CP4+CQ4</f>
        <v>0</v>
      </c>
      <c r="CS4" s="12"/>
      <c r="CT4" s="2"/>
      <c r="CU4" s="3"/>
      <c r="CV4" s="3"/>
      <c r="CW4" s="3"/>
      <c r="CX4" s="3"/>
      <c r="CY4" s="3"/>
      <c r="CZ4" s="6">
        <f>CS4+CT4</f>
        <v>0</v>
      </c>
      <c r="DA4" s="10">
        <f>CU4/2</f>
        <v>0</v>
      </c>
      <c r="DB4" s="3">
        <f>(CV4*3)+(CW4*5)+(CX4*5)+(CY4*20)</f>
        <v>0</v>
      </c>
      <c r="DC4" s="11">
        <f>CZ4+DA4+DB4</f>
        <v>0</v>
      </c>
      <c r="DD4" s="12"/>
      <c r="DE4" s="2"/>
      <c r="DF4" s="3"/>
      <c r="DG4" s="3"/>
      <c r="DH4" s="3"/>
      <c r="DI4" s="3"/>
      <c r="DJ4" s="3"/>
      <c r="DK4" s="6">
        <f>DD4+DE4</f>
        <v>0</v>
      </c>
      <c r="DL4" s="10">
        <f>DF4/2</f>
        <v>0</v>
      </c>
      <c r="DM4" s="3">
        <f>(DG4*3)+(DH4*5)+(DI4*5)+(DJ4*20)</f>
        <v>0</v>
      </c>
      <c r="DN4" s="11">
        <f>DK4+DL4+DM4</f>
        <v>0</v>
      </c>
    </row>
    <row r="5" spans="1:118" ht="15">
      <c r="A5" s="34">
        <v>9</v>
      </c>
      <c r="B5" s="35">
        <v>2</v>
      </c>
      <c r="C5" s="38" t="s">
        <v>56</v>
      </c>
      <c r="D5" s="9"/>
      <c r="E5" s="39" t="s">
        <v>49</v>
      </c>
      <c r="F5" s="31">
        <f xml:space="preserve"> AB5+AQ5+BE5+BS5</f>
        <v>206.12549942565042</v>
      </c>
      <c r="G5" s="32">
        <f>H5+I5+J5</f>
        <v>312.64</v>
      </c>
      <c r="H5" s="21">
        <f>X5+AM5+BA5+BO5+CC5+CO5+CZ5+DK5</f>
        <v>199.64000000000001</v>
      </c>
      <c r="I5" s="7">
        <f>Z5+AO5+BC5+BQ5+CE5+CQ5+DB5+DM5</f>
        <v>20</v>
      </c>
      <c r="J5" s="23">
        <f>R5+AG5+AU5+BI5+BW5+CJ5+CU5+DF5</f>
        <v>93</v>
      </c>
      <c r="K5" s="12">
        <v>37.68</v>
      </c>
      <c r="L5" s="2"/>
      <c r="M5" s="2"/>
      <c r="N5" s="2"/>
      <c r="O5" s="2"/>
      <c r="P5" s="2"/>
      <c r="Q5" s="2"/>
      <c r="R5" s="3">
        <v>26</v>
      </c>
      <c r="S5" s="3"/>
      <c r="T5" s="3"/>
      <c r="U5" s="3">
        <v>1</v>
      </c>
      <c r="V5" s="3"/>
      <c r="W5" s="13"/>
      <c r="X5" s="6">
        <f>IF(K5="DQ",0,K5+L5+M5+N5+O5+P5+Q5)</f>
        <v>37.68</v>
      </c>
      <c r="Y5" s="10">
        <f>R5</f>
        <v>26</v>
      </c>
      <c r="Z5" s="3">
        <f>(S5*5)+(T5*10)+(U5*10)+(V5*15)+(W5*20)</f>
        <v>10</v>
      </c>
      <c r="AA5" s="11">
        <f>IF(K5="DQ",0,X5+Y5+Z5)</f>
        <v>73.680000000000007</v>
      </c>
      <c r="AB5" s="30">
        <f>(MIN(AA$4:AA$20)/AA5)*100</f>
        <v>51.533659066232353</v>
      </c>
      <c r="AC5" s="12">
        <v>46.37</v>
      </c>
      <c r="AD5" s="2"/>
      <c r="AE5" s="2"/>
      <c r="AF5" s="2"/>
      <c r="AG5" s="3">
        <v>34</v>
      </c>
      <c r="AH5" s="3"/>
      <c r="AI5" s="3"/>
      <c r="AJ5" s="3"/>
      <c r="AK5" s="3"/>
      <c r="AL5" s="3"/>
      <c r="AM5" s="6">
        <f>IF(AC5="DQ",0,AC5+AD5+AE5+AF5)</f>
        <v>46.37</v>
      </c>
      <c r="AN5" s="10">
        <f>AG5</f>
        <v>34</v>
      </c>
      <c r="AO5" s="3">
        <f>(AH5*5)+(AI5*10)+(AJ5*10)+(AK5*15)+(AL5*20)</f>
        <v>0</v>
      </c>
      <c r="AP5" s="11">
        <f>IF(AC5="DQ",0,AM5+AN5+AO5)</f>
        <v>80.37</v>
      </c>
      <c r="AQ5" s="30">
        <f>(MIN(AP$4:AP$20)/AP5)*100</f>
        <v>38.210775164862511</v>
      </c>
      <c r="AR5" s="12">
        <v>74</v>
      </c>
      <c r="AS5" s="2"/>
      <c r="AT5" s="2"/>
      <c r="AU5" s="3">
        <v>27</v>
      </c>
      <c r="AV5" s="3"/>
      <c r="AW5" s="3"/>
      <c r="AX5" s="3"/>
      <c r="AY5" s="3"/>
      <c r="AZ5" s="3"/>
      <c r="BA5" s="6">
        <f>AR5+AS5+AT5</f>
        <v>74</v>
      </c>
      <c r="BB5" s="10">
        <f>AU5</f>
        <v>27</v>
      </c>
      <c r="BC5" s="3">
        <f>(AV5*5)+(AW5*10)+(AX5*10)+(AY5*15)+(AZ5*20)</f>
        <v>0</v>
      </c>
      <c r="BD5" s="11">
        <f>BA5+BB5+BC5</f>
        <v>101</v>
      </c>
      <c r="BE5" s="30">
        <f>(MIN(BD$4:BD$20)/BD5)*100</f>
        <v>38.277227722772274</v>
      </c>
      <c r="BF5" s="12">
        <v>41.59</v>
      </c>
      <c r="BG5" s="2"/>
      <c r="BH5" s="2"/>
      <c r="BI5" s="3">
        <v>6</v>
      </c>
      <c r="BJ5" s="3"/>
      <c r="BK5" s="3"/>
      <c r="BL5" s="3">
        <v>1</v>
      </c>
      <c r="BM5" s="3"/>
      <c r="BN5" s="3"/>
      <c r="BO5" s="6">
        <f>BF5+BG5+BH5</f>
        <v>41.59</v>
      </c>
      <c r="BP5" s="10">
        <f>BI5</f>
        <v>6</v>
      </c>
      <c r="BQ5" s="3">
        <f>(BJ5*5)+(BK5*10)+(BL5*10)+(BM5*15)+(BN5*20)</f>
        <v>10</v>
      </c>
      <c r="BR5" s="11">
        <f>IF(BF5="DQ",0,BO5+BP5+BQ5)</f>
        <v>57.59</v>
      </c>
      <c r="BS5" s="30">
        <f>(MIN(BR$4:BR$20)/BR5)*100</f>
        <v>78.103837471783294</v>
      </c>
      <c r="BT5" s="12"/>
      <c r="BU5" s="2"/>
      <c r="BV5" s="2"/>
      <c r="BW5" s="3"/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30" t="e">
        <f>(MIN(CF$4:CF$20)/CF5)*100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>
      <c r="A6" s="34">
        <v>11</v>
      </c>
      <c r="B6" s="35">
        <v>3</v>
      </c>
      <c r="C6" s="38" t="s">
        <v>50</v>
      </c>
      <c r="D6" s="25"/>
      <c r="E6" s="39" t="s">
        <v>49</v>
      </c>
      <c r="F6" s="31">
        <f xml:space="preserve"> AB6+AQ6+BE6+BS6</f>
        <v>166.95601895723138</v>
      </c>
      <c r="G6" s="32">
        <f>H6+I6+J6</f>
        <v>401.07</v>
      </c>
      <c r="H6" s="21">
        <f>X6+AM6+BA6+BO6+CC6+CO6+CZ6+DK6</f>
        <v>197.07</v>
      </c>
      <c r="I6" s="7">
        <f>Z6+AO6+BC6+BQ6+CE6+CQ6+DB6+DM6</f>
        <v>35</v>
      </c>
      <c r="J6" s="23">
        <f>R6+AG6+AU6+BI6+BW6+CJ6+CU6+DF6</f>
        <v>169</v>
      </c>
      <c r="K6" s="12">
        <v>28.38</v>
      </c>
      <c r="L6" s="2"/>
      <c r="M6" s="2"/>
      <c r="N6" s="2"/>
      <c r="O6" s="2"/>
      <c r="P6" s="2"/>
      <c r="Q6" s="2"/>
      <c r="R6" s="3">
        <v>23</v>
      </c>
      <c r="S6" s="3"/>
      <c r="T6" s="3">
        <v>1</v>
      </c>
      <c r="U6" s="3"/>
      <c r="V6" s="3"/>
      <c r="W6" s="13"/>
      <c r="X6" s="6">
        <f>IF(K6="DQ",0,K6+L6+M6+N6+O6+P6+Q6)</f>
        <v>28.38</v>
      </c>
      <c r="Y6" s="10">
        <f>R6</f>
        <v>23</v>
      </c>
      <c r="Z6" s="3">
        <f>(S6*5)+(T6*10)+(U6*10)+(V6*15)+(W6*20)</f>
        <v>10</v>
      </c>
      <c r="AA6" s="11">
        <f>IF(K6="DQ",0,X6+Y6+Z6)</f>
        <v>61.379999999999995</v>
      </c>
      <c r="AB6" s="30">
        <f>(MIN(AA$4:AA$20)/AA6)*100</f>
        <v>61.860540892798966</v>
      </c>
      <c r="AC6" s="12">
        <v>70.91</v>
      </c>
      <c r="AD6" s="2"/>
      <c r="AE6" s="2"/>
      <c r="AF6" s="2"/>
      <c r="AG6" s="3">
        <v>57</v>
      </c>
      <c r="AH6" s="3">
        <v>2</v>
      </c>
      <c r="AI6" s="3"/>
      <c r="AJ6" s="3"/>
      <c r="AK6" s="3"/>
      <c r="AL6" s="3"/>
      <c r="AM6" s="6">
        <f>IF(AC6="DQ",0,AC6+AD6+AE6+AF6)</f>
        <v>70.91</v>
      </c>
      <c r="AN6" s="10">
        <f>AG6</f>
        <v>57</v>
      </c>
      <c r="AO6" s="3">
        <f>(AH6*5)+(AI6*10)+(AJ6*10)+(AK6*15)+(AL6*20)</f>
        <v>10</v>
      </c>
      <c r="AP6" s="11">
        <f>IF(AC6="DQ",0,AM6+AN6+AO6)</f>
        <v>137.91</v>
      </c>
      <c r="AQ6" s="30">
        <f>(MIN(AP$4:AP$20)/AP6)*100</f>
        <v>22.268145892248569</v>
      </c>
      <c r="AR6" s="12">
        <v>43.76</v>
      </c>
      <c r="AS6" s="2"/>
      <c r="AT6" s="2"/>
      <c r="AU6" s="3">
        <v>51</v>
      </c>
      <c r="AV6" s="3"/>
      <c r="AW6" s="3"/>
      <c r="AX6" s="3"/>
      <c r="AY6" s="3"/>
      <c r="AZ6" s="3"/>
      <c r="BA6" s="6">
        <f>AR6+AS6+AT6</f>
        <v>43.76</v>
      </c>
      <c r="BB6" s="10">
        <f>AU6</f>
        <v>51</v>
      </c>
      <c r="BC6" s="3">
        <f>(AV6*5)+(AW6*10)+(AX6*10)+(AY6*15)+(AZ6*20)</f>
        <v>0</v>
      </c>
      <c r="BD6" s="11">
        <f>BA6+BB6+BC6</f>
        <v>94.759999999999991</v>
      </c>
      <c r="BE6" s="30">
        <f>(MIN(BD$4:BD$20)/BD6)*100</f>
        <v>40.797804981004646</v>
      </c>
      <c r="BF6" s="12">
        <v>54.02</v>
      </c>
      <c r="BG6" s="2"/>
      <c r="BH6" s="2"/>
      <c r="BI6" s="3">
        <v>38</v>
      </c>
      <c r="BJ6" s="3">
        <v>1</v>
      </c>
      <c r="BK6" s="3">
        <v>1</v>
      </c>
      <c r="BL6" s="3"/>
      <c r="BM6" s="3"/>
      <c r="BN6" s="3"/>
      <c r="BO6" s="6">
        <f>BF6+BG6+BH6</f>
        <v>54.02</v>
      </c>
      <c r="BP6" s="10">
        <f>BI6</f>
        <v>38</v>
      </c>
      <c r="BQ6" s="3">
        <f>(BJ6*5)+(BK6*10)+(BL6*10)+(BM6*15)+(BN6*20)</f>
        <v>15</v>
      </c>
      <c r="BR6" s="11">
        <f>IF(BF6="DQ",0,BO6+BP6+BQ6)</f>
        <v>107.02000000000001</v>
      </c>
      <c r="BS6" s="30">
        <f>(MIN(BR$4:BR$20)/BR6)*100</f>
        <v>42.029527191179213</v>
      </c>
      <c r="BT6" s="12"/>
      <c r="BU6" s="2"/>
      <c r="BV6" s="2"/>
      <c r="BW6" s="3"/>
      <c r="BX6" s="3"/>
      <c r="BY6" s="3"/>
      <c r="BZ6" s="3"/>
      <c r="CA6" s="3"/>
      <c r="CB6" s="3"/>
      <c r="CC6" s="6">
        <f>IF(BT6="DQ",0,BT6+BU6+BV6)</f>
        <v>0</v>
      </c>
      <c r="CD6" s="10">
        <f>BW6</f>
        <v>0</v>
      </c>
      <c r="CE6" s="3">
        <f>(BX6*5)+(BY6*10)+(BZ6*10)+(CA6*15)+(CB6*20)</f>
        <v>0</v>
      </c>
      <c r="CF6" s="11">
        <f>IF(BT6="DQ",0,CC6+CD6+CE6)</f>
        <v>0</v>
      </c>
      <c r="CG6" s="30" t="e">
        <f>(MIN(CF$4:CF$20)/CF6)*100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>
      <c r="A7" s="34">
        <v>12</v>
      </c>
      <c r="B7" s="35">
        <v>4</v>
      </c>
      <c r="C7" s="8" t="s">
        <v>48</v>
      </c>
      <c r="D7" s="9"/>
      <c r="E7" s="9" t="s">
        <v>49</v>
      </c>
      <c r="F7" s="31">
        <f xml:space="preserve"> AB7+AQ7+BE7+BS7</f>
        <v>158.99440293870333</v>
      </c>
      <c r="G7" s="32">
        <f>H7+I7+J7</f>
        <v>392.21000000000004</v>
      </c>
      <c r="H7" s="21">
        <f>X7+AM7+BA7+BO7+CC7+CO7+CZ7+DK7</f>
        <v>201.21</v>
      </c>
      <c r="I7" s="7">
        <f>Z7+AO7+BC7+BQ7+CE7+CQ7+DB7+DM7</f>
        <v>25</v>
      </c>
      <c r="J7" s="23">
        <f>R7+AG7+AU7+BI7+BW7+CJ7+CU7+DF7</f>
        <v>166</v>
      </c>
      <c r="K7" s="12">
        <v>29.39</v>
      </c>
      <c r="L7" s="2"/>
      <c r="M7" s="2"/>
      <c r="N7" s="2"/>
      <c r="O7" s="2"/>
      <c r="P7" s="2"/>
      <c r="Q7" s="2"/>
      <c r="R7" s="3">
        <v>47</v>
      </c>
      <c r="S7" s="3"/>
      <c r="T7" s="3"/>
      <c r="U7" s="3"/>
      <c r="V7" s="3"/>
      <c r="W7" s="13"/>
      <c r="X7" s="6">
        <f>IF(K7="DQ",0,K7+L7+M7+N7+O7+P7+Q7)</f>
        <v>29.39</v>
      </c>
      <c r="Y7" s="10">
        <f>R7</f>
        <v>47</v>
      </c>
      <c r="Z7" s="3">
        <f>(S7*5)+(T7*10)+(U7*10)+(V7*15)+(W7*20)</f>
        <v>0</v>
      </c>
      <c r="AA7" s="11">
        <f>IF(K7="DQ",0,X7+Y7+Z7)</f>
        <v>76.39</v>
      </c>
      <c r="AB7" s="30">
        <f>(MIN(AA$4:AA$20)/AA7)*100</f>
        <v>49.705458829689746</v>
      </c>
      <c r="AC7" s="12">
        <v>77.67</v>
      </c>
      <c r="AD7" s="2"/>
      <c r="AE7" s="2"/>
      <c r="AF7" s="2"/>
      <c r="AG7" s="3">
        <v>28</v>
      </c>
      <c r="AH7" s="3"/>
      <c r="AI7" s="3"/>
      <c r="AJ7" s="3"/>
      <c r="AK7" s="3"/>
      <c r="AL7" s="3"/>
      <c r="AM7" s="6">
        <f>IF(AC7="DQ",0,AC7+AD7+AE7+AF7)</f>
        <v>77.67</v>
      </c>
      <c r="AN7" s="10">
        <f>AG7</f>
        <v>28</v>
      </c>
      <c r="AO7" s="3">
        <f>(AH7*5)+(AI7*10)+(AJ7*10)+(AK7*15)+(AL7*20)</f>
        <v>0</v>
      </c>
      <c r="AP7" s="11">
        <f>IF(AC7="DQ",0,AM7+AN7+AO7)</f>
        <v>105.67</v>
      </c>
      <c r="AQ7" s="30">
        <f>(MIN(AP$4:AP$20)/AP7)*100</f>
        <v>29.062174694804582</v>
      </c>
      <c r="AR7" s="12">
        <v>41.05</v>
      </c>
      <c r="AS7" s="2"/>
      <c r="AT7" s="2"/>
      <c r="AU7" s="3">
        <v>50</v>
      </c>
      <c r="AV7" s="3"/>
      <c r="AW7" s="3"/>
      <c r="AX7" s="3"/>
      <c r="AY7" s="3"/>
      <c r="AZ7" s="3"/>
      <c r="BA7" s="6">
        <f>AR7+AS7+AT7</f>
        <v>41.05</v>
      </c>
      <c r="BB7" s="10">
        <f>AU7</f>
        <v>50</v>
      </c>
      <c r="BC7" s="3">
        <f>(AV7*5)+(AW7*10)+(AX7*10)+(AY7*15)+(AZ7*20)</f>
        <v>0</v>
      </c>
      <c r="BD7" s="11">
        <f>BA7+BB7+BC7</f>
        <v>91.05</v>
      </c>
      <c r="BE7" s="30">
        <f>(MIN(BD$4:BD$20)/BD7)*100</f>
        <v>42.46018671059857</v>
      </c>
      <c r="BF7" s="12">
        <v>53.1</v>
      </c>
      <c r="BG7" s="2"/>
      <c r="BH7" s="2"/>
      <c r="BI7" s="3">
        <v>41</v>
      </c>
      <c r="BJ7" s="3">
        <v>1</v>
      </c>
      <c r="BK7" s="3">
        <v>1</v>
      </c>
      <c r="BL7" s="3">
        <v>1</v>
      </c>
      <c r="BM7" s="3"/>
      <c r="BN7" s="3"/>
      <c r="BO7" s="6">
        <f>BF7+BG7+BH7</f>
        <v>53.1</v>
      </c>
      <c r="BP7" s="10">
        <f>BI7</f>
        <v>41</v>
      </c>
      <c r="BQ7" s="3">
        <f>(BJ7*5)+(BK7*10)+(BL7*10)+(BM7*15)+(BN7*20)</f>
        <v>25</v>
      </c>
      <c r="BR7" s="11">
        <f>IF(BF7="DQ",0,BO7+BP7+BQ7)</f>
        <v>119.1</v>
      </c>
      <c r="BS7" s="30">
        <f>(MIN(BR$4:BR$20)/BR7)*100</f>
        <v>37.76658270361041</v>
      </c>
      <c r="BT7" s="12"/>
      <c r="BU7" s="2"/>
      <c r="BV7" s="2"/>
      <c r="BW7" s="3"/>
      <c r="BX7" s="3"/>
      <c r="BY7" s="3"/>
      <c r="BZ7" s="3"/>
      <c r="CA7" s="3"/>
      <c r="CB7" s="3"/>
      <c r="CC7" s="6">
        <f>IF(BT7="DQ",0,BT7+BU7+BV7)</f>
        <v>0</v>
      </c>
      <c r="CD7" s="10">
        <f>BW7</f>
        <v>0</v>
      </c>
      <c r="CE7" s="3">
        <f>(BX7*5)+(BY7*10)+(BZ7*10)+(CA7*15)+(CB7*20)</f>
        <v>0</v>
      </c>
      <c r="CF7" s="11">
        <f>IF(BT7="DQ",0,CC7+CD7+CE7)</f>
        <v>0</v>
      </c>
      <c r="CG7" s="30" t="e">
        <f>(MIN(CF$4:CF$20)/CF7)*100</f>
        <v>#DIV/0!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CJ7/2</f>
        <v>0</v>
      </c>
      <c r="CQ7" s="3">
        <f>(CJ7*5)+(CK7*10)+(CL7*10)+(CM7*15)+(CN7*20)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CU7/2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DF7/2</f>
        <v>0</v>
      </c>
      <c r="DM7" s="3">
        <f>(DG7*3)+(DH7*5)+(DI7*5)+(DJ7*20)</f>
        <v>0</v>
      </c>
      <c r="DN7" s="11">
        <f>DK7+DL7+DM7</f>
        <v>0</v>
      </c>
    </row>
    <row r="8" spans="1:118" ht="15">
      <c r="A8" s="40"/>
      <c r="B8" s="41"/>
      <c r="C8" s="57" t="s">
        <v>41</v>
      </c>
      <c r="D8" s="58"/>
      <c r="E8" s="58"/>
      <c r="F8" s="43"/>
      <c r="G8" s="44"/>
      <c r="H8" s="45"/>
      <c r="I8" s="46"/>
      <c r="J8" s="47"/>
      <c r="K8" s="48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9"/>
      <c r="X8" s="50"/>
      <c r="Y8" s="42"/>
      <c r="Z8" s="42"/>
      <c r="AA8" s="41"/>
      <c r="AB8" s="42"/>
      <c r="AC8" s="48"/>
      <c r="AD8" s="42"/>
      <c r="AE8" s="42"/>
      <c r="AF8" s="42"/>
      <c r="AG8" s="42"/>
      <c r="AH8" s="42"/>
      <c r="AI8" s="42"/>
      <c r="AJ8" s="42"/>
      <c r="AK8" s="42"/>
      <c r="AL8" s="51"/>
      <c r="AM8" s="50"/>
      <c r="AN8" s="42"/>
      <c r="AO8" s="42"/>
      <c r="AP8" s="41"/>
      <c r="AQ8" s="42"/>
      <c r="AR8" s="48"/>
      <c r="AS8" s="42"/>
      <c r="AT8" s="42"/>
      <c r="AU8" s="42"/>
      <c r="AV8" s="42"/>
      <c r="AW8" s="42"/>
      <c r="AX8" s="42"/>
      <c r="AY8" s="42"/>
      <c r="AZ8" s="51"/>
      <c r="BA8" s="50"/>
      <c r="BB8" s="42"/>
      <c r="BC8" s="42"/>
      <c r="BD8" s="41"/>
      <c r="BE8" s="42"/>
      <c r="BF8" s="48"/>
      <c r="BG8" s="42"/>
      <c r="BH8" s="42"/>
      <c r="BI8" s="42"/>
      <c r="BJ8" s="42"/>
      <c r="BK8" s="42"/>
      <c r="BL8" s="42"/>
      <c r="BM8" s="42"/>
      <c r="BN8" s="51"/>
      <c r="BO8" s="50"/>
      <c r="BP8" s="42"/>
      <c r="BQ8" s="42"/>
      <c r="BR8" s="41"/>
      <c r="BS8" s="42"/>
      <c r="BT8" s="48"/>
      <c r="BU8" s="42"/>
      <c r="BV8" s="42"/>
      <c r="BW8" s="42"/>
      <c r="BX8" s="42"/>
      <c r="BY8" s="42"/>
      <c r="BZ8" s="42"/>
      <c r="CA8" s="42"/>
      <c r="CB8" s="51"/>
      <c r="CC8" s="50"/>
      <c r="CD8" s="42"/>
      <c r="CE8" s="42"/>
      <c r="CF8" s="41"/>
      <c r="CG8" s="42"/>
      <c r="CH8" s="48"/>
      <c r="CI8" s="42"/>
      <c r="CJ8" s="42"/>
      <c r="CK8" s="42"/>
      <c r="CL8" s="42"/>
      <c r="CM8" s="42"/>
      <c r="CN8" s="51"/>
      <c r="CO8" s="50"/>
      <c r="CP8" s="42"/>
      <c r="CQ8" s="42"/>
      <c r="CR8" s="41"/>
      <c r="CS8" s="48"/>
      <c r="CT8" s="42"/>
      <c r="CU8" s="42"/>
      <c r="CV8" s="42"/>
      <c r="CW8" s="42"/>
      <c r="CX8" s="42"/>
      <c r="CY8" s="51"/>
      <c r="CZ8" s="50"/>
      <c r="DA8" s="42"/>
      <c r="DB8" s="42"/>
      <c r="DC8" s="41"/>
      <c r="DD8" s="48"/>
      <c r="DE8" s="42"/>
      <c r="DF8" s="42"/>
      <c r="DG8" s="42"/>
      <c r="DH8" s="42"/>
      <c r="DI8" s="42"/>
      <c r="DJ8" s="51"/>
      <c r="DK8" s="50"/>
      <c r="DL8" s="42"/>
      <c r="DM8" s="42"/>
      <c r="DN8" s="41"/>
    </row>
    <row r="9" spans="1:118" ht="15">
      <c r="A9" s="34">
        <v>1</v>
      </c>
      <c r="B9" s="35">
        <v>1</v>
      </c>
      <c r="C9" s="38" t="s">
        <v>42</v>
      </c>
      <c r="D9" s="9"/>
      <c r="E9" s="9" t="s">
        <v>41</v>
      </c>
      <c r="F9" s="53">
        <f t="shared" ref="F9:F15" si="0" xml:space="preserve"> AB9+AQ9+BE9+BS9</f>
        <v>349.25838287830049</v>
      </c>
      <c r="G9" s="32">
        <f t="shared" ref="G9:G15" si="1">H9+I9+J9</f>
        <v>175.68</v>
      </c>
      <c r="H9" s="21">
        <f t="shared" ref="H9:H15" si="2">X9+AM9+BA9+BO9+CC9+CO9+CZ9+DK9</f>
        <v>137.68</v>
      </c>
      <c r="I9" s="7">
        <f t="shared" ref="I9:I15" si="3">Z9+AO9+BC9+BQ9+CE9+CQ9+DB9+DM9</f>
        <v>15</v>
      </c>
      <c r="J9" s="54">
        <f t="shared" ref="J9:J15" si="4">R9+AG9+AU9+BI9+BW9+CJ9+CU9+DF9</f>
        <v>23</v>
      </c>
      <c r="K9" s="12">
        <v>28.71</v>
      </c>
      <c r="L9" s="2"/>
      <c r="M9" s="2"/>
      <c r="N9" s="2"/>
      <c r="O9" s="2"/>
      <c r="P9" s="2"/>
      <c r="Q9" s="2"/>
      <c r="R9" s="3">
        <v>7</v>
      </c>
      <c r="S9" s="3">
        <v>1</v>
      </c>
      <c r="T9" s="3"/>
      <c r="U9" s="3"/>
      <c r="V9" s="3"/>
      <c r="W9" s="13"/>
      <c r="X9" s="6">
        <f t="shared" ref="X9:X15" si="5">IF(K9="DQ",0,K9+L9+M9+N9+O9+P9+Q9)</f>
        <v>28.71</v>
      </c>
      <c r="Y9" s="10">
        <f t="shared" ref="Y9:Y15" si="6">R9</f>
        <v>7</v>
      </c>
      <c r="Z9" s="3">
        <f t="shared" ref="Z9:Z15" si="7">(S9*5)+(T9*10)+(U9*10)+(V9*15)+(W9*20)</f>
        <v>5</v>
      </c>
      <c r="AA9" s="11">
        <f t="shared" ref="AA9:AA15" si="8">IF(K9="DQ",0,X9+Y9+Z9)</f>
        <v>40.71</v>
      </c>
      <c r="AB9" s="30">
        <f t="shared" ref="AB9:AB15" si="9">(MIN(AA$4:AA$20)/AA9)*100</f>
        <v>93.269466961434532</v>
      </c>
      <c r="AC9" s="12">
        <v>35.93</v>
      </c>
      <c r="AD9" s="2"/>
      <c r="AE9" s="2"/>
      <c r="AF9" s="2"/>
      <c r="AG9" s="3">
        <v>12</v>
      </c>
      <c r="AH9" s="3"/>
      <c r="AI9" s="3"/>
      <c r="AJ9" s="3"/>
      <c r="AK9" s="3"/>
      <c r="AL9" s="3"/>
      <c r="AM9" s="6">
        <f t="shared" ref="AM9:AM15" si="10">IF(AC9="DQ",0,AC9+AD9+AE9+AF9)</f>
        <v>35.93</v>
      </c>
      <c r="AN9" s="10">
        <f t="shared" ref="AN9:AN15" si="11">AG9</f>
        <v>12</v>
      </c>
      <c r="AO9" s="3">
        <f t="shared" ref="AO9:AO15" si="12">(AH9*5)+(AI9*10)+(AJ9*10)+(AK9*15)+(AL9*20)</f>
        <v>0</v>
      </c>
      <c r="AP9" s="11">
        <f t="shared" ref="AP9:AP15" si="13">IF(AC9="DQ",0,AM9+AN9+AO9)</f>
        <v>47.93</v>
      </c>
      <c r="AQ9" s="30">
        <f t="shared" ref="AQ9:AQ15" si="14">(MIN(AP$4:AP$20)/AP9)*100</f>
        <v>64.072605883580223</v>
      </c>
      <c r="AR9" s="12">
        <v>38.06</v>
      </c>
      <c r="AS9" s="2"/>
      <c r="AT9" s="2"/>
      <c r="AU9" s="3">
        <v>4</v>
      </c>
      <c r="AV9" s="3"/>
      <c r="AW9" s="3"/>
      <c r="AX9" s="3"/>
      <c r="AY9" s="3"/>
      <c r="AZ9" s="3"/>
      <c r="BA9" s="6">
        <f>AR9+AS9+AT9</f>
        <v>38.06</v>
      </c>
      <c r="BB9" s="10">
        <f t="shared" ref="BB9:BB15" si="15">AU9</f>
        <v>4</v>
      </c>
      <c r="BC9" s="3">
        <f t="shared" ref="BC9:BC15" si="16">(AV9*5)+(AW9*10)+(AX9*10)+(AY9*15)+(AZ9*20)</f>
        <v>0</v>
      </c>
      <c r="BD9" s="11">
        <f>BA9+BB9+BC9</f>
        <v>42.06</v>
      </c>
      <c r="BE9" s="30">
        <f t="shared" ref="BE9:BE15" si="17">(MIN(BD$4:BD$20)/BD9)*100</f>
        <v>91.916310033285768</v>
      </c>
      <c r="BF9" s="12">
        <v>34.979999999999997</v>
      </c>
      <c r="BG9" s="2"/>
      <c r="BH9" s="2"/>
      <c r="BI9" s="3"/>
      <c r="BJ9" s="3"/>
      <c r="BK9" s="3"/>
      <c r="BL9" s="3">
        <v>1</v>
      </c>
      <c r="BM9" s="3"/>
      <c r="BN9" s="3"/>
      <c r="BO9" s="6">
        <f>BF9+BG9+BH9</f>
        <v>34.979999999999997</v>
      </c>
      <c r="BP9" s="10">
        <f t="shared" ref="BP9:BP15" si="18">BI9</f>
        <v>0</v>
      </c>
      <c r="BQ9" s="3">
        <f t="shared" ref="BQ9:BQ15" si="19">(BJ9*5)+(BK9*10)+(BL9*10)+(BM9*15)+(BN9*20)</f>
        <v>10</v>
      </c>
      <c r="BR9" s="11">
        <f t="shared" ref="BR9:BR15" si="20">IF(BF9="DQ",0,BO9+BP9+BQ9)</f>
        <v>44.98</v>
      </c>
      <c r="BS9" s="52">
        <f t="shared" ref="BS9:BS15" si="21">(MIN(BR$4:BR$20)/BR9)*100</f>
        <v>100</v>
      </c>
      <c r="BT9" s="12"/>
      <c r="BU9" s="2"/>
      <c r="BV9" s="2"/>
      <c r="BW9" s="3"/>
      <c r="BX9" s="3"/>
      <c r="BY9" s="3"/>
      <c r="BZ9" s="3"/>
      <c r="CA9" s="3"/>
      <c r="CB9" s="3"/>
      <c r="CC9" s="6">
        <f t="shared" ref="CC9:CC15" si="22">IF(BT9="DQ",0,BT9+BU9+BV9)</f>
        <v>0</v>
      </c>
      <c r="CD9" s="10">
        <f t="shared" ref="CD9:CD15" si="23">BW9</f>
        <v>0</v>
      </c>
      <c r="CE9" s="3">
        <f t="shared" ref="CE9:CE15" si="24">(BX9*5)+(BY9*10)+(BZ9*10)+(CA9*15)+(CB9*20)</f>
        <v>0</v>
      </c>
      <c r="CF9" s="11">
        <f t="shared" ref="CF9:CF15" si="25">IF(BT9="DQ",0,CC9+CD9+CE9)</f>
        <v>0</v>
      </c>
      <c r="CG9" s="30" t="e">
        <f t="shared" ref="CG9:CG15" si="26">(MIN(CF$4:CF$20)/CF9)*100</f>
        <v>#DIV/0!</v>
      </c>
      <c r="CH9" s="12"/>
      <c r="CI9" s="2"/>
      <c r="CJ9" s="3"/>
      <c r="CK9" s="3"/>
      <c r="CL9" s="3"/>
      <c r="CM9" s="3"/>
      <c r="CN9" s="3"/>
      <c r="CO9" s="6">
        <f t="shared" ref="CO9:CO15" si="27">CH9+CI9</f>
        <v>0</v>
      </c>
      <c r="CP9" s="10">
        <f t="shared" ref="CP9:CP15" si="28">CJ9/2</f>
        <v>0</v>
      </c>
      <c r="CQ9" s="3">
        <f t="shared" ref="CQ9:CQ15" si="29">(CJ9*5)+(CK9*10)+(CL9*10)+(CM9*15)+(CN9*20)</f>
        <v>0</v>
      </c>
      <c r="CR9" s="11">
        <f t="shared" ref="CR9:CR15" si="30">CO9+CP9+CQ9</f>
        <v>0</v>
      </c>
      <c r="CS9" s="12"/>
      <c r="CT9" s="2"/>
      <c r="CU9" s="3"/>
      <c r="CV9" s="3"/>
      <c r="CW9" s="3"/>
      <c r="CX9" s="3"/>
      <c r="CY9" s="3"/>
      <c r="CZ9" s="6">
        <f t="shared" ref="CZ9:CZ15" si="31">CS9+CT9</f>
        <v>0</v>
      </c>
      <c r="DA9" s="10">
        <f t="shared" ref="DA9:DA15" si="32">CU9/2</f>
        <v>0</v>
      </c>
      <c r="DB9" s="3">
        <f t="shared" ref="DB9:DB15" si="33">(CV9*3)+(CW9*5)+(CX9*5)+(CY9*20)</f>
        <v>0</v>
      </c>
      <c r="DC9" s="11">
        <f t="shared" ref="DC9:DC15" si="34">CZ9+DA9+DB9</f>
        <v>0</v>
      </c>
      <c r="DD9" s="12"/>
      <c r="DE9" s="2"/>
      <c r="DF9" s="3"/>
      <c r="DG9" s="3"/>
      <c r="DH9" s="3"/>
      <c r="DI9" s="3"/>
      <c r="DJ9" s="3"/>
      <c r="DK9" s="6">
        <f t="shared" ref="DK9:DK15" si="35">DD9+DE9</f>
        <v>0</v>
      </c>
      <c r="DL9" s="10">
        <f t="shared" ref="DL9:DL15" si="36">DF9/2</f>
        <v>0</v>
      </c>
      <c r="DM9" s="3">
        <f t="shared" ref="DM9:DM15" si="37">(DG9*3)+(DH9*5)+(DI9*5)+(DJ9*20)</f>
        <v>0</v>
      </c>
      <c r="DN9" s="11">
        <f t="shared" ref="DN9:DN15" si="38">DK9+DL9+DM9</f>
        <v>0</v>
      </c>
    </row>
    <row r="10" spans="1:118" ht="15">
      <c r="A10" s="34">
        <v>3</v>
      </c>
      <c r="B10" s="35">
        <v>2</v>
      </c>
      <c r="C10" s="38" t="s">
        <v>47</v>
      </c>
      <c r="D10" s="25"/>
      <c r="E10" s="39" t="s">
        <v>41</v>
      </c>
      <c r="F10" s="31">
        <f t="shared" si="0"/>
        <v>308.92534854820411</v>
      </c>
      <c r="G10" s="32">
        <f t="shared" si="1"/>
        <v>213.56</v>
      </c>
      <c r="H10" s="21">
        <f t="shared" si="2"/>
        <v>103.56</v>
      </c>
      <c r="I10" s="7">
        <f t="shared" si="3"/>
        <v>10</v>
      </c>
      <c r="J10" s="23">
        <f t="shared" si="4"/>
        <v>100</v>
      </c>
      <c r="K10" s="12">
        <v>18.59</v>
      </c>
      <c r="L10" s="2"/>
      <c r="M10" s="2"/>
      <c r="N10" s="2"/>
      <c r="O10" s="2"/>
      <c r="P10" s="2"/>
      <c r="Q10" s="2"/>
      <c r="R10" s="3">
        <v>27</v>
      </c>
      <c r="S10" s="3"/>
      <c r="T10" s="3">
        <v>1</v>
      </c>
      <c r="U10" s="3"/>
      <c r="V10" s="3"/>
      <c r="W10" s="13"/>
      <c r="X10" s="6">
        <f t="shared" si="5"/>
        <v>18.59</v>
      </c>
      <c r="Y10" s="10">
        <f t="shared" si="6"/>
        <v>27</v>
      </c>
      <c r="Z10" s="3">
        <f t="shared" si="7"/>
        <v>10</v>
      </c>
      <c r="AA10" s="11">
        <f t="shared" si="8"/>
        <v>55.59</v>
      </c>
      <c r="AB10" s="30">
        <f t="shared" si="9"/>
        <v>68.303651735923722</v>
      </c>
      <c r="AC10" s="12">
        <v>22.71</v>
      </c>
      <c r="AD10" s="2"/>
      <c r="AE10" s="2"/>
      <c r="AF10" s="2"/>
      <c r="AG10" s="3">
        <v>8</v>
      </c>
      <c r="AH10" s="3"/>
      <c r="AI10" s="3"/>
      <c r="AJ10" s="3"/>
      <c r="AK10" s="3"/>
      <c r="AL10" s="3"/>
      <c r="AM10" s="6">
        <f t="shared" si="10"/>
        <v>22.71</v>
      </c>
      <c r="AN10" s="10">
        <f t="shared" si="11"/>
        <v>8</v>
      </c>
      <c r="AO10" s="3">
        <f t="shared" si="12"/>
        <v>0</v>
      </c>
      <c r="AP10" s="11">
        <f t="shared" si="13"/>
        <v>30.71</v>
      </c>
      <c r="AQ10" s="52">
        <f t="shared" si="14"/>
        <v>100</v>
      </c>
      <c r="AR10" s="12">
        <v>29.79</v>
      </c>
      <c r="AS10" s="2"/>
      <c r="AT10" s="2"/>
      <c r="AU10" s="3">
        <v>48</v>
      </c>
      <c r="AV10" s="3"/>
      <c r="AW10" s="3"/>
      <c r="AX10" s="3"/>
      <c r="AY10" s="3"/>
      <c r="AZ10" s="3"/>
      <c r="BA10" s="6">
        <f>AR10+AS10+AT10</f>
        <v>29.79</v>
      </c>
      <c r="BB10" s="10">
        <f t="shared" si="15"/>
        <v>48</v>
      </c>
      <c r="BC10" s="3">
        <f t="shared" si="16"/>
        <v>0</v>
      </c>
      <c r="BD10" s="11">
        <f>BA10+BB10+BC10</f>
        <v>77.789999999999992</v>
      </c>
      <c r="BE10" s="30">
        <f t="shared" si="17"/>
        <v>49.697904614989078</v>
      </c>
      <c r="BF10" s="12">
        <v>32.47</v>
      </c>
      <c r="BG10" s="2"/>
      <c r="BH10" s="2"/>
      <c r="BI10" s="3">
        <v>17</v>
      </c>
      <c r="BJ10" s="3"/>
      <c r="BK10" s="3"/>
      <c r="BL10" s="3"/>
      <c r="BM10" s="3"/>
      <c r="BN10" s="3"/>
      <c r="BO10" s="6">
        <f>BF10+BG10+BH10</f>
        <v>32.47</v>
      </c>
      <c r="BP10" s="10">
        <f t="shared" si="18"/>
        <v>17</v>
      </c>
      <c r="BQ10" s="3">
        <f t="shared" si="19"/>
        <v>0</v>
      </c>
      <c r="BR10" s="11">
        <f t="shared" si="20"/>
        <v>49.47</v>
      </c>
      <c r="BS10" s="30">
        <f t="shared" si="21"/>
        <v>90.923792197291291</v>
      </c>
      <c r="BT10" s="12"/>
      <c r="BU10" s="2"/>
      <c r="BV10" s="2"/>
      <c r="BW10" s="3"/>
      <c r="BX10" s="3"/>
      <c r="BY10" s="3"/>
      <c r="BZ10" s="3"/>
      <c r="CA10" s="3"/>
      <c r="CB10" s="3"/>
      <c r="CC10" s="6">
        <f t="shared" si="22"/>
        <v>0</v>
      </c>
      <c r="CD10" s="10">
        <f t="shared" si="23"/>
        <v>0</v>
      </c>
      <c r="CE10" s="3">
        <f t="shared" si="24"/>
        <v>0</v>
      </c>
      <c r="CF10" s="11">
        <f t="shared" si="25"/>
        <v>0</v>
      </c>
      <c r="CG10" s="30" t="e">
        <f t="shared" si="26"/>
        <v>#DIV/0!</v>
      </c>
      <c r="CH10" s="12"/>
      <c r="CI10" s="2"/>
      <c r="CJ10" s="3"/>
      <c r="CK10" s="3"/>
      <c r="CL10" s="3"/>
      <c r="CM10" s="3"/>
      <c r="CN10" s="3"/>
      <c r="CO10" s="6">
        <f t="shared" si="27"/>
        <v>0</v>
      </c>
      <c r="CP10" s="10">
        <f t="shared" si="28"/>
        <v>0</v>
      </c>
      <c r="CQ10" s="3">
        <f t="shared" si="29"/>
        <v>0</v>
      </c>
      <c r="CR10" s="11">
        <f t="shared" si="30"/>
        <v>0</v>
      </c>
      <c r="CS10" s="12"/>
      <c r="CT10" s="2"/>
      <c r="CU10" s="3"/>
      <c r="CV10" s="3"/>
      <c r="CW10" s="3"/>
      <c r="CX10" s="3"/>
      <c r="CY10" s="3"/>
      <c r="CZ10" s="6">
        <f t="shared" si="31"/>
        <v>0</v>
      </c>
      <c r="DA10" s="10">
        <f t="shared" si="32"/>
        <v>0</v>
      </c>
      <c r="DB10" s="3">
        <f t="shared" si="33"/>
        <v>0</v>
      </c>
      <c r="DC10" s="11">
        <f t="shared" si="34"/>
        <v>0</v>
      </c>
      <c r="DD10" s="12"/>
      <c r="DE10" s="2"/>
      <c r="DF10" s="3"/>
      <c r="DG10" s="3"/>
      <c r="DH10" s="3"/>
      <c r="DI10" s="3"/>
      <c r="DJ10" s="3"/>
      <c r="DK10" s="6">
        <f t="shared" si="35"/>
        <v>0</v>
      </c>
      <c r="DL10" s="10">
        <f t="shared" si="36"/>
        <v>0</v>
      </c>
      <c r="DM10" s="3">
        <f t="shared" si="37"/>
        <v>0</v>
      </c>
      <c r="DN10" s="11">
        <f t="shared" si="38"/>
        <v>0</v>
      </c>
    </row>
    <row r="11" spans="1:118" ht="15">
      <c r="A11" s="34">
        <v>4</v>
      </c>
      <c r="B11" s="35">
        <v>3</v>
      </c>
      <c r="C11" s="38" t="s">
        <v>43</v>
      </c>
      <c r="D11" s="25"/>
      <c r="E11" s="39" t="s">
        <v>41</v>
      </c>
      <c r="F11" s="31">
        <f t="shared" si="0"/>
        <v>279.05707712017539</v>
      </c>
      <c r="G11" s="32">
        <f t="shared" si="1"/>
        <v>228.82999999999998</v>
      </c>
      <c r="H11" s="21">
        <f t="shared" si="2"/>
        <v>129.82999999999998</v>
      </c>
      <c r="I11" s="7">
        <f t="shared" si="3"/>
        <v>20</v>
      </c>
      <c r="J11" s="23">
        <f t="shared" si="4"/>
        <v>79</v>
      </c>
      <c r="K11" s="12">
        <v>27.5</v>
      </c>
      <c r="L11" s="2"/>
      <c r="M11" s="2"/>
      <c r="N11" s="2"/>
      <c r="O11" s="2"/>
      <c r="P11" s="2"/>
      <c r="Q11" s="2"/>
      <c r="R11" s="3">
        <v>30</v>
      </c>
      <c r="S11" s="3"/>
      <c r="T11" s="3">
        <v>1</v>
      </c>
      <c r="U11" s="3"/>
      <c r="V11" s="3"/>
      <c r="W11" s="13"/>
      <c r="X11" s="6">
        <f t="shared" si="5"/>
        <v>27.5</v>
      </c>
      <c r="Y11" s="10">
        <f t="shared" si="6"/>
        <v>30</v>
      </c>
      <c r="Z11" s="3">
        <f t="shared" si="7"/>
        <v>10</v>
      </c>
      <c r="AA11" s="11">
        <f t="shared" si="8"/>
        <v>67.5</v>
      </c>
      <c r="AB11" s="30">
        <f t="shared" si="9"/>
        <v>56.251851851851853</v>
      </c>
      <c r="AC11" s="12">
        <v>29.45</v>
      </c>
      <c r="AD11" s="2"/>
      <c r="AE11" s="2"/>
      <c r="AF11" s="2"/>
      <c r="AG11" s="3">
        <v>30</v>
      </c>
      <c r="AH11" s="3"/>
      <c r="AI11" s="3"/>
      <c r="AJ11" s="3"/>
      <c r="AK11" s="3"/>
      <c r="AL11" s="3"/>
      <c r="AM11" s="6">
        <f t="shared" si="10"/>
        <v>29.45</v>
      </c>
      <c r="AN11" s="10">
        <f t="shared" si="11"/>
        <v>30</v>
      </c>
      <c r="AO11" s="3">
        <f t="shared" si="12"/>
        <v>0</v>
      </c>
      <c r="AP11" s="11">
        <f t="shared" si="13"/>
        <v>59.45</v>
      </c>
      <c r="AQ11" s="30">
        <f t="shared" si="14"/>
        <v>51.656854499579474</v>
      </c>
      <c r="AR11" s="12">
        <v>34.659999999999997</v>
      </c>
      <c r="AS11" s="2"/>
      <c r="AT11" s="2"/>
      <c r="AU11" s="3">
        <v>4</v>
      </c>
      <c r="AV11" s="3"/>
      <c r="AW11" s="3"/>
      <c r="AX11" s="3"/>
      <c r="AY11" s="3"/>
      <c r="AZ11" s="3"/>
      <c r="BA11" s="6">
        <f>AR11+AS11+AT11</f>
        <v>34.659999999999997</v>
      </c>
      <c r="BB11" s="10">
        <f t="shared" si="15"/>
        <v>4</v>
      </c>
      <c r="BC11" s="3">
        <f t="shared" si="16"/>
        <v>0</v>
      </c>
      <c r="BD11" s="11">
        <f>BA11+BB11+BC11</f>
        <v>38.659999999999997</v>
      </c>
      <c r="BE11" s="52">
        <f t="shared" si="17"/>
        <v>100</v>
      </c>
      <c r="BF11" s="12">
        <v>38.22</v>
      </c>
      <c r="BG11" s="2"/>
      <c r="BH11" s="2"/>
      <c r="BI11" s="3">
        <v>15</v>
      </c>
      <c r="BJ11" s="3"/>
      <c r="BK11" s="3">
        <v>1</v>
      </c>
      <c r="BL11" s="3"/>
      <c r="BM11" s="3"/>
      <c r="BN11" s="3"/>
      <c r="BO11" s="6">
        <f>BF11+BG11+BH11</f>
        <v>38.22</v>
      </c>
      <c r="BP11" s="10">
        <f t="shared" si="18"/>
        <v>15</v>
      </c>
      <c r="BQ11" s="3">
        <f t="shared" si="19"/>
        <v>10</v>
      </c>
      <c r="BR11" s="11">
        <f t="shared" si="20"/>
        <v>63.22</v>
      </c>
      <c r="BS11" s="30">
        <f t="shared" si="21"/>
        <v>71.148370768744059</v>
      </c>
      <c r="BT11" s="12"/>
      <c r="BU11" s="2"/>
      <c r="BV11" s="2"/>
      <c r="BW11" s="3"/>
      <c r="BX11" s="3"/>
      <c r="BY11" s="3"/>
      <c r="BZ11" s="3"/>
      <c r="CA11" s="3"/>
      <c r="CB11" s="3"/>
      <c r="CC11" s="6">
        <f t="shared" si="22"/>
        <v>0</v>
      </c>
      <c r="CD11" s="10">
        <f t="shared" si="23"/>
        <v>0</v>
      </c>
      <c r="CE11" s="3">
        <f t="shared" si="24"/>
        <v>0</v>
      </c>
      <c r="CF11" s="11">
        <f t="shared" si="25"/>
        <v>0</v>
      </c>
      <c r="CG11" s="30" t="e">
        <f t="shared" si="26"/>
        <v>#DIV/0!</v>
      </c>
      <c r="CH11" s="12"/>
      <c r="CI11" s="2"/>
      <c r="CJ11" s="3"/>
      <c r="CK11" s="3"/>
      <c r="CL11" s="3"/>
      <c r="CM11" s="3"/>
      <c r="CN11" s="3"/>
      <c r="CO11" s="6">
        <f t="shared" si="27"/>
        <v>0</v>
      </c>
      <c r="CP11" s="10">
        <f t="shared" si="28"/>
        <v>0</v>
      </c>
      <c r="CQ11" s="3">
        <f t="shared" si="29"/>
        <v>0</v>
      </c>
      <c r="CR11" s="11">
        <f t="shared" si="30"/>
        <v>0</v>
      </c>
      <c r="CS11" s="12"/>
      <c r="CT11" s="2"/>
      <c r="CU11" s="3"/>
      <c r="CV11" s="3"/>
      <c r="CW11" s="3"/>
      <c r="CX11" s="3"/>
      <c r="CY11" s="3"/>
      <c r="CZ11" s="6">
        <f t="shared" si="31"/>
        <v>0</v>
      </c>
      <c r="DA11" s="10">
        <f t="shared" si="32"/>
        <v>0</v>
      </c>
      <c r="DB11" s="3">
        <f t="shared" si="33"/>
        <v>0</v>
      </c>
      <c r="DC11" s="11">
        <f t="shared" si="34"/>
        <v>0</v>
      </c>
      <c r="DD11" s="12"/>
      <c r="DE11" s="2"/>
      <c r="DF11" s="3"/>
      <c r="DG11" s="3"/>
      <c r="DH11" s="3"/>
      <c r="DI11" s="3"/>
      <c r="DJ11" s="3"/>
      <c r="DK11" s="6">
        <f t="shared" si="35"/>
        <v>0</v>
      </c>
      <c r="DL11" s="10">
        <f t="shared" si="36"/>
        <v>0</v>
      </c>
      <c r="DM11" s="3">
        <f t="shared" si="37"/>
        <v>0</v>
      </c>
      <c r="DN11" s="11">
        <f t="shared" si="38"/>
        <v>0</v>
      </c>
    </row>
    <row r="12" spans="1:118" ht="15">
      <c r="A12" s="34">
        <v>5</v>
      </c>
      <c r="B12" s="35">
        <v>4</v>
      </c>
      <c r="C12" s="38" t="s">
        <v>53</v>
      </c>
      <c r="D12" s="25"/>
      <c r="E12" s="39" t="s">
        <v>41</v>
      </c>
      <c r="F12" s="31">
        <f t="shared" si="0"/>
        <v>249.49720924076513</v>
      </c>
      <c r="G12" s="32">
        <f t="shared" si="1"/>
        <v>285.48</v>
      </c>
      <c r="H12" s="21">
        <f t="shared" si="2"/>
        <v>141.47999999999999</v>
      </c>
      <c r="I12" s="7">
        <f t="shared" si="3"/>
        <v>35</v>
      </c>
      <c r="J12" s="23">
        <f t="shared" si="4"/>
        <v>109</v>
      </c>
      <c r="K12" s="12">
        <v>30.97</v>
      </c>
      <c r="L12" s="2"/>
      <c r="M12" s="2"/>
      <c r="N12" s="2"/>
      <c r="O12" s="2"/>
      <c r="P12" s="2"/>
      <c r="Q12" s="2"/>
      <c r="R12" s="3">
        <v>2</v>
      </c>
      <c r="S12" s="3">
        <v>1</v>
      </c>
      <c r="T12" s="3"/>
      <c r="U12" s="3"/>
      <c r="V12" s="3"/>
      <c r="W12" s="13"/>
      <c r="X12" s="6">
        <f t="shared" si="5"/>
        <v>30.97</v>
      </c>
      <c r="Y12" s="10">
        <f t="shared" si="6"/>
        <v>2</v>
      </c>
      <c r="Z12" s="3">
        <f t="shared" si="7"/>
        <v>5</v>
      </c>
      <c r="AA12" s="11">
        <f t="shared" si="8"/>
        <v>37.97</v>
      </c>
      <c r="AB12" s="52">
        <f t="shared" si="9"/>
        <v>100</v>
      </c>
      <c r="AC12" s="12">
        <v>35.03</v>
      </c>
      <c r="AD12" s="2"/>
      <c r="AE12" s="2"/>
      <c r="AF12" s="2"/>
      <c r="AG12" s="3">
        <v>43</v>
      </c>
      <c r="AH12" s="3"/>
      <c r="AI12" s="3"/>
      <c r="AJ12" s="3"/>
      <c r="AK12" s="3"/>
      <c r="AL12" s="3"/>
      <c r="AM12" s="6">
        <f t="shared" si="10"/>
        <v>35.03</v>
      </c>
      <c r="AN12" s="10">
        <f t="shared" si="11"/>
        <v>43</v>
      </c>
      <c r="AO12" s="3">
        <f t="shared" si="12"/>
        <v>0</v>
      </c>
      <c r="AP12" s="11">
        <f t="shared" si="13"/>
        <v>78.03</v>
      </c>
      <c r="AQ12" s="30">
        <f t="shared" si="14"/>
        <v>39.356657695758038</v>
      </c>
      <c r="AR12" s="12">
        <v>30.33</v>
      </c>
      <c r="AS12" s="2"/>
      <c r="AT12" s="2"/>
      <c r="AU12" s="3">
        <v>59</v>
      </c>
      <c r="AV12" s="3"/>
      <c r="AW12" s="3"/>
      <c r="AX12" s="3"/>
      <c r="AY12" s="3"/>
      <c r="AZ12" s="3">
        <v>1</v>
      </c>
      <c r="BA12" s="6">
        <f>AR12+AS12+AT12</f>
        <v>30.33</v>
      </c>
      <c r="BB12" s="10">
        <f t="shared" si="15"/>
        <v>59</v>
      </c>
      <c r="BC12" s="3">
        <f t="shared" si="16"/>
        <v>20</v>
      </c>
      <c r="BD12" s="11">
        <f>BA12+BB12+BC12</f>
        <v>109.33</v>
      </c>
      <c r="BE12" s="30">
        <f t="shared" si="17"/>
        <v>35.360834171773526</v>
      </c>
      <c r="BF12" s="12">
        <v>45.15</v>
      </c>
      <c r="BG12" s="2"/>
      <c r="BH12" s="2"/>
      <c r="BI12" s="3">
        <v>5</v>
      </c>
      <c r="BJ12" s="3"/>
      <c r="BK12" s="3"/>
      <c r="BL12" s="3">
        <v>1</v>
      </c>
      <c r="BM12" s="3"/>
      <c r="BN12" s="3"/>
      <c r="BO12" s="6">
        <f>BF12+BG12+BH12</f>
        <v>45.15</v>
      </c>
      <c r="BP12" s="10">
        <f t="shared" si="18"/>
        <v>5</v>
      </c>
      <c r="BQ12" s="3">
        <f t="shared" si="19"/>
        <v>10</v>
      </c>
      <c r="BR12" s="11">
        <f t="shared" si="20"/>
        <v>60.15</v>
      </c>
      <c r="BS12" s="30">
        <f t="shared" si="21"/>
        <v>74.779717373233581</v>
      </c>
      <c r="BT12" s="12"/>
      <c r="BU12" s="2"/>
      <c r="BV12" s="2"/>
      <c r="BW12" s="3"/>
      <c r="BX12" s="3"/>
      <c r="BY12" s="3"/>
      <c r="BZ12" s="3"/>
      <c r="CA12" s="3"/>
      <c r="CB12" s="3"/>
      <c r="CC12" s="6">
        <f t="shared" si="22"/>
        <v>0</v>
      </c>
      <c r="CD12" s="10">
        <f t="shared" si="23"/>
        <v>0</v>
      </c>
      <c r="CE12" s="3">
        <f t="shared" si="24"/>
        <v>0</v>
      </c>
      <c r="CF12" s="11">
        <f t="shared" si="25"/>
        <v>0</v>
      </c>
      <c r="CG12" s="30" t="e">
        <f t="shared" si="26"/>
        <v>#DIV/0!</v>
      </c>
      <c r="CH12" s="12"/>
      <c r="CI12" s="2"/>
      <c r="CJ12" s="3"/>
      <c r="CK12" s="3"/>
      <c r="CL12" s="3"/>
      <c r="CM12" s="3"/>
      <c r="CN12" s="3"/>
      <c r="CO12" s="6">
        <f t="shared" si="27"/>
        <v>0</v>
      </c>
      <c r="CP12" s="10">
        <f t="shared" si="28"/>
        <v>0</v>
      </c>
      <c r="CQ12" s="3">
        <f t="shared" si="29"/>
        <v>0</v>
      </c>
      <c r="CR12" s="11">
        <f t="shared" si="30"/>
        <v>0</v>
      </c>
      <c r="CS12" s="12"/>
      <c r="CT12" s="2"/>
      <c r="CU12" s="3"/>
      <c r="CV12" s="3"/>
      <c r="CW12" s="3"/>
      <c r="CX12" s="3"/>
      <c r="CY12" s="3"/>
      <c r="CZ12" s="6">
        <f t="shared" si="31"/>
        <v>0</v>
      </c>
      <c r="DA12" s="10">
        <f t="shared" si="32"/>
        <v>0</v>
      </c>
      <c r="DB12" s="3">
        <f t="shared" si="33"/>
        <v>0</v>
      </c>
      <c r="DC12" s="11">
        <f t="shared" si="34"/>
        <v>0</v>
      </c>
      <c r="DD12" s="12"/>
      <c r="DE12" s="2"/>
      <c r="DF12" s="3"/>
      <c r="DG12" s="3"/>
      <c r="DH12" s="3"/>
      <c r="DI12" s="3"/>
      <c r="DJ12" s="3"/>
      <c r="DK12" s="6">
        <f t="shared" si="35"/>
        <v>0</v>
      </c>
      <c r="DL12" s="10">
        <f t="shared" si="36"/>
        <v>0</v>
      </c>
      <c r="DM12" s="3">
        <f t="shared" si="37"/>
        <v>0</v>
      </c>
      <c r="DN12" s="11">
        <f t="shared" si="38"/>
        <v>0</v>
      </c>
    </row>
    <row r="13" spans="1:118" ht="15">
      <c r="A13" s="34">
        <v>6</v>
      </c>
      <c r="B13" s="35">
        <v>5</v>
      </c>
      <c r="C13" s="38" t="s">
        <v>46</v>
      </c>
      <c r="D13" s="25"/>
      <c r="E13" s="39" t="s">
        <v>41</v>
      </c>
      <c r="F13" s="31">
        <f t="shared" si="0"/>
        <v>221.04974071111198</v>
      </c>
      <c r="G13" s="32">
        <f t="shared" si="1"/>
        <v>284.26</v>
      </c>
      <c r="H13" s="21">
        <f t="shared" si="2"/>
        <v>127.25999999999999</v>
      </c>
      <c r="I13" s="7">
        <f t="shared" si="3"/>
        <v>30</v>
      </c>
      <c r="J13" s="23">
        <f t="shared" si="4"/>
        <v>127</v>
      </c>
      <c r="K13" s="12">
        <v>20.32</v>
      </c>
      <c r="L13" s="2"/>
      <c r="M13" s="2"/>
      <c r="N13" s="2"/>
      <c r="O13" s="2"/>
      <c r="P13" s="2"/>
      <c r="Q13" s="2"/>
      <c r="R13" s="3">
        <v>33</v>
      </c>
      <c r="S13" s="3"/>
      <c r="T13" s="3">
        <v>1</v>
      </c>
      <c r="U13" s="3"/>
      <c r="V13" s="3"/>
      <c r="W13" s="13"/>
      <c r="X13" s="6">
        <f t="shared" si="5"/>
        <v>20.32</v>
      </c>
      <c r="Y13" s="10">
        <f t="shared" si="6"/>
        <v>33</v>
      </c>
      <c r="Z13" s="3">
        <f t="shared" si="7"/>
        <v>10</v>
      </c>
      <c r="AA13" s="11">
        <f t="shared" si="8"/>
        <v>63.32</v>
      </c>
      <c r="AB13" s="30">
        <f t="shared" si="9"/>
        <v>59.965255843335441</v>
      </c>
      <c r="AC13" s="12">
        <v>40.08</v>
      </c>
      <c r="AD13" s="2"/>
      <c r="AE13" s="2"/>
      <c r="AF13" s="2"/>
      <c r="AG13" s="3">
        <v>8</v>
      </c>
      <c r="AH13" s="3"/>
      <c r="AI13" s="3"/>
      <c r="AJ13" s="3"/>
      <c r="AK13" s="3"/>
      <c r="AL13" s="3"/>
      <c r="AM13" s="6">
        <f t="shared" si="10"/>
        <v>40.08</v>
      </c>
      <c r="AN13" s="10">
        <f t="shared" si="11"/>
        <v>8</v>
      </c>
      <c r="AO13" s="3">
        <f t="shared" si="12"/>
        <v>0</v>
      </c>
      <c r="AP13" s="11">
        <f t="shared" si="13"/>
        <v>48.08</v>
      </c>
      <c r="AQ13" s="30">
        <f t="shared" si="14"/>
        <v>63.872712146422629</v>
      </c>
      <c r="AR13" s="12">
        <v>31.84</v>
      </c>
      <c r="AS13" s="2"/>
      <c r="AT13" s="2"/>
      <c r="AU13" s="3">
        <v>58</v>
      </c>
      <c r="AV13" s="3"/>
      <c r="AW13" s="3"/>
      <c r="AX13" s="3"/>
      <c r="AY13" s="3"/>
      <c r="AZ13" s="3"/>
      <c r="BA13" s="6">
        <f>AR13+AS13+AT13</f>
        <v>31.84</v>
      </c>
      <c r="BB13" s="10">
        <f t="shared" si="15"/>
        <v>58</v>
      </c>
      <c r="BC13" s="3">
        <f t="shared" si="16"/>
        <v>0</v>
      </c>
      <c r="BD13" s="11">
        <f>BA13+BB13+BC13</f>
        <v>89.84</v>
      </c>
      <c r="BE13" s="30">
        <f t="shared" si="17"/>
        <v>43.032056990204801</v>
      </c>
      <c r="BF13" s="12">
        <v>35.020000000000003</v>
      </c>
      <c r="BG13" s="2"/>
      <c r="BH13" s="2"/>
      <c r="BI13" s="3">
        <v>28</v>
      </c>
      <c r="BJ13" s="3"/>
      <c r="BK13" s="3">
        <v>1</v>
      </c>
      <c r="BL13" s="3">
        <v>1</v>
      </c>
      <c r="BM13" s="3"/>
      <c r="BN13" s="3"/>
      <c r="BO13" s="6">
        <f>BF13+BG13+BH13</f>
        <v>35.020000000000003</v>
      </c>
      <c r="BP13" s="10">
        <f t="shared" si="18"/>
        <v>28</v>
      </c>
      <c r="BQ13" s="3">
        <f t="shared" si="19"/>
        <v>20</v>
      </c>
      <c r="BR13" s="11">
        <f t="shared" si="20"/>
        <v>83.02000000000001</v>
      </c>
      <c r="BS13" s="30">
        <f t="shared" si="21"/>
        <v>54.179715731149116</v>
      </c>
      <c r="BT13" s="12"/>
      <c r="BU13" s="2"/>
      <c r="BV13" s="2"/>
      <c r="BW13" s="3"/>
      <c r="BX13" s="3"/>
      <c r="BY13" s="3"/>
      <c r="BZ13" s="3"/>
      <c r="CA13" s="3"/>
      <c r="CB13" s="3"/>
      <c r="CC13" s="6">
        <f t="shared" si="22"/>
        <v>0</v>
      </c>
      <c r="CD13" s="10">
        <f t="shared" si="23"/>
        <v>0</v>
      </c>
      <c r="CE13" s="3">
        <f t="shared" si="24"/>
        <v>0</v>
      </c>
      <c r="CF13" s="11">
        <f t="shared" si="25"/>
        <v>0</v>
      </c>
      <c r="CG13" s="30" t="e">
        <f t="shared" si="26"/>
        <v>#DIV/0!</v>
      </c>
      <c r="CH13" s="12"/>
      <c r="CI13" s="2"/>
      <c r="CJ13" s="3"/>
      <c r="CK13" s="3"/>
      <c r="CL13" s="3"/>
      <c r="CM13" s="3"/>
      <c r="CN13" s="3"/>
      <c r="CO13" s="6">
        <f t="shared" si="27"/>
        <v>0</v>
      </c>
      <c r="CP13" s="10">
        <f t="shared" si="28"/>
        <v>0</v>
      </c>
      <c r="CQ13" s="3">
        <f t="shared" si="29"/>
        <v>0</v>
      </c>
      <c r="CR13" s="11">
        <f t="shared" si="30"/>
        <v>0</v>
      </c>
      <c r="CS13" s="12"/>
      <c r="CT13" s="2"/>
      <c r="CU13" s="3"/>
      <c r="CV13" s="3"/>
      <c r="CW13" s="3"/>
      <c r="CX13" s="3"/>
      <c r="CY13" s="3"/>
      <c r="CZ13" s="6">
        <f t="shared" si="31"/>
        <v>0</v>
      </c>
      <c r="DA13" s="10">
        <f t="shared" si="32"/>
        <v>0</v>
      </c>
      <c r="DB13" s="3">
        <f t="shared" si="33"/>
        <v>0</v>
      </c>
      <c r="DC13" s="11">
        <f t="shared" si="34"/>
        <v>0</v>
      </c>
      <c r="DD13" s="12"/>
      <c r="DE13" s="2"/>
      <c r="DF13" s="3"/>
      <c r="DG13" s="3"/>
      <c r="DH13" s="3"/>
      <c r="DI13" s="3"/>
      <c r="DJ13" s="3"/>
      <c r="DK13" s="6">
        <f t="shared" si="35"/>
        <v>0</v>
      </c>
      <c r="DL13" s="10">
        <f t="shared" si="36"/>
        <v>0</v>
      </c>
      <c r="DM13" s="3">
        <f t="shared" si="37"/>
        <v>0</v>
      </c>
      <c r="DN13" s="11">
        <f t="shared" si="38"/>
        <v>0</v>
      </c>
    </row>
    <row r="14" spans="1:118" ht="15">
      <c r="A14" s="34">
        <v>10</v>
      </c>
      <c r="B14" s="35">
        <v>6</v>
      </c>
      <c r="C14" s="8" t="s">
        <v>40</v>
      </c>
      <c r="D14" s="9"/>
      <c r="E14" s="9" t="s">
        <v>41</v>
      </c>
      <c r="F14" s="31">
        <f t="shared" si="0"/>
        <v>171.42725419797102</v>
      </c>
      <c r="G14" s="32">
        <f t="shared" si="1"/>
        <v>390.15</v>
      </c>
      <c r="H14" s="21">
        <f t="shared" si="2"/>
        <v>155.14999999999998</v>
      </c>
      <c r="I14" s="7">
        <f t="shared" si="3"/>
        <v>70</v>
      </c>
      <c r="J14" s="23">
        <f t="shared" si="4"/>
        <v>165</v>
      </c>
      <c r="K14" s="12">
        <v>39.93</v>
      </c>
      <c r="L14" s="2"/>
      <c r="M14" s="2"/>
      <c r="N14" s="2"/>
      <c r="O14" s="2"/>
      <c r="P14" s="2"/>
      <c r="Q14" s="2"/>
      <c r="R14" s="3">
        <v>61</v>
      </c>
      <c r="S14" s="3">
        <v>1</v>
      </c>
      <c r="T14" s="3">
        <v>2</v>
      </c>
      <c r="U14" s="3">
        <v>1</v>
      </c>
      <c r="V14" s="3"/>
      <c r="W14" s="13"/>
      <c r="X14" s="6">
        <f t="shared" si="5"/>
        <v>39.93</v>
      </c>
      <c r="Y14" s="10">
        <f t="shared" si="6"/>
        <v>61</v>
      </c>
      <c r="Z14" s="3">
        <f t="shared" si="7"/>
        <v>35</v>
      </c>
      <c r="AA14" s="11">
        <f t="shared" si="8"/>
        <v>135.93</v>
      </c>
      <c r="AB14" s="30">
        <f t="shared" si="9"/>
        <v>27.933495181343339</v>
      </c>
      <c r="AC14" s="26">
        <v>35.729999999999997</v>
      </c>
      <c r="AD14" s="2"/>
      <c r="AE14" s="2"/>
      <c r="AF14" s="2"/>
      <c r="AG14" s="3">
        <v>14</v>
      </c>
      <c r="AH14" s="3"/>
      <c r="AI14" s="3"/>
      <c r="AJ14" s="3"/>
      <c r="AK14" s="3"/>
      <c r="AL14" s="3"/>
      <c r="AM14" s="6">
        <f t="shared" si="10"/>
        <v>35.729999999999997</v>
      </c>
      <c r="AN14" s="10">
        <f t="shared" si="11"/>
        <v>14</v>
      </c>
      <c r="AO14" s="3">
        <f t="shared" si="12"/>
        <v>0</v>
      </c>
      <c r="AP14" s="11">
        <f t="shared" si="13"/>
        <v>49.73</v>
      </c>
      <c r="AQ14" s="30">
        <f t="shared" si="14"/>
        <v>61.75346873114821</v>
      </c>
      <c r="AR14" s="12">
        <v>36.76</v>
      </c>
      <c r="AS14" s="2"/>
      <c r="AT14" s="2"/>
      <c r="AU14" s="3">
        <v>59</v>
      </c>
      <c r="AV14" s="3"/>
      <c r="AW14" s="3"/>
      <c r="AX14" s="3"/>
      <c r="AY14" s="3"/>
      <c r="AZ14" s="3"/>
      <c r="BA14" s="6">
        <f>IF(AR14="DQ",0,AR14+AS14+AT14)</f>
        <v>36.76</v>
      </c>
      <c r="BB14" s="10">
        <f t="shared" si="15"/>
        <v>59</v>
      </c>
      <c r="BC14" s="3">
        <f t="shared" si="16"/>
        <v>0</v>
      </c>
      <c r="BD14" s="11">
        <f>IF(AR14="DQ",0,BA14+BB14+BC14)</f>
        <v>95.759999999999991</v>
      </c>
      <c r="BE14" s="30">
        <f t="shared" si="17"/>
        <v>40.37176274018379</v>
      </c>
      <c r="BF14" s="12">
        <v>42.73</v>
      </c>
      <c r="BG14" s="2"/>
      <c r="BH14" s="2"/>
      <c r="BI14" s="3">
        <v>31</v>
      </c>
      <c r="BJ14" s="3">
        <v>1</v>
      </c>
      <c r="BK14" s="3">
        <v>2</v>
      </c>
      <c r="BL14" s="3">
        <v>1</v>
      </c>
      <c r="BM14" s="3"/>
      <c r="BN14" s="3"/>
      <c r="BO14" s="6">
        <f>IF(BF14="DQ",0,BF14+BG14+BH14)</f>
        <v>42.73</v>
      </c>
      <c r="BP14" s="10">
        <f t="shared" si="18"/>
        <v>31</v>
      </c>
      <c r="BQ14" s="3">
        <f t="shared" si="19"/>
        <v>35</v>
      </c>
      <c r="BR14" s="11">
        <f t="shared" si="20"/>
        <v>108.72999999999999</v>
      </c>
      <c r="BS14" s="30">
        <f t="shared" si="21"/>
        <v>41.368527545295684</v>
      </c>
      <c r="BT14" s="12"/>
      <c r="BU14" s="2"/>
      <c r="BV14" s="2"/>
      <c r="BW14" s="3"/>
      <c r="BX14" s="3"/>
      <c r="BY14" s="3"/>
      <c r="BZ14" s="3"/>
      <c r="CA14" s="3"/>
      <c r="CB14" s="3"/>
      <c r="CC14" s="6">
        <f t="shared" si="22"/>
        <v>0</v>
      </c>
      <c r="CD14" s="10">
        <f t="shared" si="23"/>
        <v>0</v>
      </c>
      <c r="CE14" s="3">
        <f t="shared" si="24"/>
        <v>0</v>
      </c>
      <c r="CF14" s="11">
        <f t="shared" si="25"/>
        <v>0</v>
      </c>
      <c r="CG14" s="30" t="e">
        <f t="shared" si="26"/>
        <v>#DIV/0!</v>
      </c>
      <c r="CH14" s="12"/>
      <c r="CI14" s="2"/>
      <c r="CJ14" s="3"/>
      <c r="CK14" s="3"/>
      <c r="CL14" s="3"/>
      <c r="CM14" s="3"/>
      <c r="CN14" s="3"/>
      <c r="CO14" s="6">
        <f t="shared" si="27"/>
        <v>0</v>
      </c>
      <c r="CP14" s="10">
        <f t="shared" si="28"/>
        <v>0</v>
      </c>
      <c r="CQ14" s="3">
        <f t="shared" si="29"/>
        <v>0</v>
      </c>
      <c r="CR14" s="11">
        <f t="shared" si="30"/>
        <v>0</v>
      </c>
      <c r="CS14" s="12"/>
      <c r="CT14" s="2"/>
      <c r="CU14" s="3"/>
      <c r="CV14" s="3"/>
      <c r="CW14" s="3"/>
      <c r="CX14" s="3"/>
      <c r="CY14" s="3"/>
      <c r="CZ14" s="6">
        <f t="shared" si="31"/>
        <v>0</v>
      </c>
      <c r="DA14" s="10">
        <f t="shared" si="32"/>
        <v>0</v>
      </c>
      <c r="DB14" s="3">
        <f t="shared" si="33"/>
        <v>0</v>
      </c>
      <c r="DC14" s="11">
        <f t="shared" si="34"/>
        <v>0</v>
      </c>
      <c r="DD14" s="12"/>
      <c r="DE14" s="2"/>
      <c r="DF14" s="3"/>
      <c r="DG14" s="3"/>
      <c r="DH14" s="3"/>
      <c r="DI14" s="3"/>
      <c r="DJ14" s="3"/>
      <c r="DK14" s="6">
        <f t="shared" si="35"/>
        <v>0</v>
      </c>
      <c r="DL14" s="10">
        <f t="shared" si="36"/>
        <v>0</v>
      </c>
      <c r="DM14" s="3">
        <f t="shared" si="37"/>
        <v>0</v>
      </c>
      <c r="DN14" s="11">
        <f t="shared" si="38"/>
        <v>0</v>
      </c>
    </row>
    <row r="15" spans="1:118" ht="15">
      <c r="A15" s="34">
        <v>15</v>
      </c>
      <c r="B15" s="35">
        <v>7</v>
      </c>
      <c r="C15" s="38" t="s">
        <v>51</v>
      </c>
      <c r="D15" s="9"/>
      <c r="E15" s="9" t="s">
        <v>41</v>
      </c>
      <c r="F15" s="31">
        <f t="shared" si="0"/>
        <v>104.74036498818498</v>
      </c>
      <c r="G15" s="32">
        <f t="shared" si="1"/>
        <v>586.58000000000004</v>
      </c>
      <c r="H15" s="21">
        <f t="shared" si="2"/>
        <v>183.58</v>
      </c>
      <c r="I15" s="7">
        <f t="shared" si="3"/>
        <v>70</v>
      </c>
      <c r="J15" s="23">
        <f t="shared" si="4"/>
        <v>333</v>
      </c>
      <c r="K15" s="12">
        <v>33.229999999999997</v>
      </c>
      <c r="L15" s="2"/>
      <c r="M15" s="2"/>
      <c r="N15" s="2"/>
      <c r="O15" s="2"/>
      <c r="P15" s="2"/>
      <c r="Q15" s="2"/>
      <c r="R15" s="3">
        <v>91</v>
      </c>
      <c r="S15" s="3"/>
      <c r="T15" s="3">
        <v>3</v>
      </c>
      <c r="U15" s="3"/>
      <c r="V15" s="3"/>
      <c r="W15" s="13"/>
      <c r="X15" s="6">
        <f t="shared" si="5"/>
        <v>33.229999999999997</v>
      </c>
      <c r="Y15" s="10">
        <f t="shared" si="6"/>
        <v>91</v>
      </c>
      <c r="Z15" s="3">
        <f t="shared" si="7"/>
        <v>30</v>
      </c>
      <c r="AA15" s="11">
        <f t="shared" si="8"/>
        <v>154.22999999999999</v>
      </c>
      <c r="AB15" s="30">
        <f t="shared" si="9"/>
        <v>24.619075406859885</v>
      </c>
      <c r="AC15" s="12">
        <v>51.14</v>
      </c>
      <c r="AD15" s="2"/>
      <c r="AE15" s="2"/>
      <c r="AF15" s="2"/>
      <c r="AG15" s="3">
        <v>94</v>
      </c>
      <c r="AH15" s="3"/>
      <c r="AI15" s="3">
        <v>1</v>
      </c>
      <c r="AJ15" s="3"/>
      <c r="AK15" s="3"/>
      <c r="AL15" s="3"/>
      <c r="AM15" s="6">
        <f t="shared" si="10"/>
        <v>51.14</v>
      </c>
      <c r="AN15" s="10">
        <f t="shared" si="11"/>
        <v>94</v>
      </c>
      <c r="AO15" s="3">
        <f t="shared" si="12"/>
        <v>10</v>
      </c>
      <c r="AP15" s="11">
        <f t="shared" si="13"/>
        <v>155.13999999999999</v>
      </c>
      <c r="AQ15" s="30">
        <f t="shared" si="14"/>
        <v>19.795023849426325</v>
      </c>
      <c r="AR15" s="12">
        <v>34.03</v>
      </c>
      <c r="AS15" s="2"/>
      <c r="AT15" s="2"/>
      <c r="AU15" s="3">
        <v>104</v>
      </c>
      <c r="AV15" s="3"/>
      <c r="AW15" s="3"/>
      <c r="AX15" s="3"/>
      <c r="AY15" s="3"/>
      <c r="AZ15" s="3"/>
      <c r="BA15" s="6">
        <f>AR15+AS15+AT15</f>
        <v>34.03</v>
      </c>
      <c r="BB15" s="10">
        <f t="shared" si="15"/>
        <v>104</v>
      </c>
      <c r="BC15" s="3">
        <f t="shared" si="16"/>
        <v>0</v>
      </c>
      <c r="BD15" s="11">
        <f>BA15+BB15+BC15</f>
        <v>138.03</v>
      </c>
      <c r="BE15" s="30">
        <f t="shared" si="17"/>
        <v>28.008403970151413</v>
      </c>
      <c r="BF15" s="12">
        <v>65.180000000000007</v>
      </c>
      <c r="BG15" s="2"/>
      <c r="BH15" s="2"/>
      <c r="BI15" s="3">
        <v>44</v>
      </c>
      <c r="BJ15" s="3"/>
      <c r="BK15" s="3">
        <v>2</v>
      </c>
      <c r="BL15" s="3">
        <v>1</v>
      </c>
      <c r="BM15" s="3"/>
      <c r="BN15" s="3"/>
      <c r="BO15" s="6">
        <f>BF15+BG15+BH15</f>
        <v>65.180000000000007</v>
      </c>
      <c r="BP15" s="10">
        <f t="shared" si="18"/>
        <v>44</v>
      </c>
      <c r="BQ15" s="3">
        <f t="shared" si="19"/>
        <v>30</v>
      </c>
      <c r="BR15" s="11">
        <f t="shared" si="20"/>
        <v>139.18</v>
      </c>
      <c r="BS15" s="30">
        <f t="shared" si="21"/>
        <v>32.317861761747373</v>
      </c>
      <c r="BT15" s="12"/>
      <c r="BU15" s="2"/>
      <c r="BV15" s="2"/>
      <c r="BW15" s="3"/>
      <c r="BX15" s="3"/>
      <c r="BY15" s="3"/>
      <c r="BZ15" s="3"/>
      <c r="CA15" s="3"/>
      <c r="CB15" s="3"/>
      <c r="CC15" s="6">
        <f t="shared" si="22"/>
        <v>0</v>
      </c>
      <c r="CD15" s="10">
        <f t="shared" si="23"/>
        <v>0</v>
      </c>
      <c r="CE15" s="3">
        <f t="shared" si="24"/>
        <v>0</v>
      </c>
      <c r="CF15" s="11">
        <f t="shared" si="25"/>
        <v>0</v>
      </c>
      <c r="CG15" s="30" t="e">
        <f t="shared" si="26"/>
        <v>#DIV/0!</v>
      </c>
      <c r="CH15" s="12"/>
      <c r="CI15" s="2"/>
      <c r="CJ15" s="3"/>
      <c r="CK15" s="3"/>
      <c r="CL15" s="3"/>
      <c r="CM15" s="3"/>
      <c r="CN15" s="3"/>
      <c r="CO15" s="6">
        <f t="shared" si="27"/>
        <v>0</v>
      </c>
      <c r="CP15" s="10">
        <f t="shared" si="28"/>
        <v>0</v>
      </c>
      <c r="CQ15" s="3">
        <f t="shared" si="29"/>
        <v>0</v>
      </c>
      <c r="CR15" s="11">
        <f t="shared" si="30"/>
        <v>0</v>
      </c>
      <c r="CS15" s="12"/>
      <c r="CT15" s="2"/>
      <c r="CU15" s="3"/>
      <c r="CV15" s="3"/>
      <c r="CW15" s="3"/>
      <c r="CX15" s="3"/>
      <c r="CY15" s="3"/>
      <c r="CZ15" s="6">
        <f t="shared" si="31"/>
        <v>0</v>
      </c>
      <c r="DA15" s="10">
        <f t="shared" si="32"/>
        <v>0</v>
      </c>
      <c r="DB15" s="3">
        <f t="shared" si="33"/>
        <v>0</v>
      </c>
      <c r="DC15" s="11">
        <f t="shared" si="34"/>
        <v>0</v>
      </c>
      <c r="DD15" s="12"/>
      <c r="DE15" s="2"/>
      <c r="DF15" s="3"/>
      <c r="DG15" s="3"/>
      <c r="DH15" s="3"/>
      <c r="DI15" s="3"/>
      <c r="DJ15" s="3"/>
      <c r="DK15" s="6">
        <f t="shared" si="35"/>
        <v>0</v>
      </c>
      <c r="DL15" s="10">
        <f t="shared" si="36"/>
        <v>0</v>
      </c>
      <c r="DM15" s="3">
        <f t="shared" si="37"/>
        <v>0</v>
      </c>
      <c r="DN15" s="11">
        <f t="shared" si="38"/>
        <v>0</v>
      </c>
    </row>
    <row r="16" spans="1:118" ht="15">
      <c r="A16" s="34"/>
      <c r="B16" s="35"/>
      <c r="C16" s="57" t="s">
        <v>45</v>
      </c>
      <c r="D16" s="58"/>
      <c r="E16" s="58"/>
      <c r="F16" s="31"/>
      <c r="G16" s="32"/>
      <c r="H16" s="21"/>
      <c r="I16" s="7"/>
      <c r="J16" s="23"/>
      <c r="K16" s="12"/>
      <c r="L16" s="2"/>
      <c r="M16" s="2"/>
      <c r="N16" s="2"/>
      <c r="O16" s="2"/>
      <c r="P16" s="2"/>
      <c r="Q16" s="2"/>
      <c r="R16" s="3"/>
      <c r="S16" s="3"/>
      <c r="T16" s="3"/>
      <c r="U16" s="3"/>
      <c r="V16" s="3"/>
      <c r="W16" s="13"/>
      <c r="X16" s="6"/>
      <c r="Y16" s="10"/>
      <c r="Z16" s="3"/>
      <c r="AA16" s="11"/>
      <c r="AB16" s="30"/>
      <c r="AC16" s="12"/>
      <c r="AD16" s="2"/>
      <c r="AE16" s="2"/>
      <c r="AF16" s="2"/>
      <c r="AG16" s="3"/>
      <c r="AH16" s="3"/>
      <c r="AI16" s="3"/>
      <c r="AJ16" s="3"/>
      <c r="AK16" s="3"/>
      <c r="AL16" s="3"/>
      <c r="AM16" s="6"/>
      <c r="AN16" s="10"/>
      <c r="AO16" s="3"/>
      <c r="AP16" s="11"/>
      <c r="AQ16" s="30"/>
      <c r="AR16" s="12"/>
      <c r="AS16" s="2"/>
      <c r="AT16" s="2"/>
      <c r="AU16" s="3"/>
      <c r="AV16" s="3"/>
      <c r="AW16" s="3"/>
      <c r="AX16" s="3"/>
      <c r="AY16" s="3"/>
      <c r="AZ16" s="3"/>
      <c r="BA16" s="6"/>
      <c r="BB16" s="10"/>
      <c r="BC16" s="3"/>
      <c r="BD16" s="11"/>
      <c r="BE16" s="30"/>
      <c r="BF16" s="12"/>
      <c r="BG16" s="2"/>
      <c r="BH16" s="2"/>
      <c r="BI16" s="3"/>
      <c r="BJ16" s="3"/>
      <c r="BK16" s="3"/>
      <c r="BL16" s="3"/>
      <c r="BM16" s="3"/>
      <c r="BN16" s="3"/>
      <c r="BO16" s="6"/>
      <c r="BP16" s="10"/>
      <c r="BQ16" s="3"/>
      <c r="BR16" s="11"/>
      <c r="BS16" s="30"/>
      <c r="BT16" s="12"/>
      <c r="BU16" s="2"/>
      <c r="BV16" s="2"/>
      <c r="BW16" s="3"/>
      <c r="BX16" s="3"/>
      <c r="BY16" s="3"/>
      <c r="BZ16" s="3"/>
      <c r="CA16" s="3"/>
      <c r="CB16" s="3"/>
      <c r="CC16" s="6"/>
      <c r="CD16" s="10"/>
      <c r="CE16" s="3"/>
      <c r="CF16" s="11"/>
      <c r="CG16" s="30"/>
      <c r="CH16" s="12"/>
      <c r="CI16" s="2"/>
      <c r="CJ16" s="3"/>
      <c r="CK16" s="3"/>
      <c r="CL16" s="3"/>
      <c r="CM16" s="3"/>
      <c r="CN16" s="3"/>
      <c r="CO16" s="6"/>
      <c r="CP16" s="10"/>
      <c r="CQ16" s="3"/>
      <c r="CR16" s="11"/>
      <c r="CS16" s="12"/>
      <c r="CT16" s="2"/>
      <c r="CU16" s="3"/>
      <c r="CV16" s="3"/>
      <c r="CW16" s="3"/>
      <c r="CX16" s="3"/>
      <c r="CY16" s="3"/>
      <c r="CZ16" s="6"/>
      <c r="DA16" s="10"/>
      <c r="DB16" s="3"/>
      <c r="DC16" s="11"/>
      <c r="DD16" s="12"/>
      <c r="DE16" s="2"/>
      <c r="DF16" s="3"/>
      <c r="DG16" s="3"/>
      <c r="DH16" s="3"/>
      <c r="DI16" s="3"/>
      <c r="DJ16" s="3"/>
      <c r="DK16" s="6"/>
      <c r="DL16" s="10"/>
      <c r="DM16" s="3"/>
      <c r="DN16" s="11"/>
    </row>
    <row r="17" spans="1:118" ht="15">
      <c r="A17" s="34">
        <v>2</v>
      </c>
      <c r="B17" s="35">
        <v>1</v>
      </c>
      <c r="C17" s="38" t="s">
        <v>44</v>
      </c>
      <c r="D17" s="9"/>
      <c r="E17" s="9" t="s">
        <v>45</v>
      </c>
      <c r="F17" s="31">
        <f xml:space="preserve"> AB17+AQ17+BE17+BS17</f>
        <v>332.66404472290992</v>
      </c>
      <c r="G17" s="32">
        <f>H17+I17+J17</f>
        <v>194.8</v>
      </c>
      <c r="H17" s="21">
        <f>X17+AM17+BA17+BO17+CC17+CO17+CZ17+DK17</f>
        <v>119.80000000000001</v>
      </c>
      <c r="I17" s="7">
        <f>Z17+AO17+BC17+BQ17+CE17+CQ17+DB17+DM17</f>
        <v>5</v>
      </c>
      <c r="J17" s="23">
        <f>R17+AG17+AU17+BI17+BW17+CJ17+CU17+DF17</f>
        <v>70</v>
      </c>
      <c r="K17" s="12">
        <v>24.52</v>
      </c>
      <c r="L17" s="2"/>
      <c r="M17" s="2"/>
      <c r="N17" s="2"/>
      <c r="O17" s="2"/>
      <c r="P17" s="2"/>
      <c r="Q17" s="2"/>
      <c r="R17" s="3">
        <v>17</v>
      </c>
      <c r="S17" s="3"/>
      <c r="T17" s="3"/>
      <c r="U17" s="3"/>
      <c r="V17" s="3"/>
      <c r="W17" s="13"/>
      <c r="X17" s="6">
        <f>IF(K17="DQ",0,K17+L17+M17+N17+O17+P17+Q17)</f>
        <v>24.52</v>
      </c>
      <c r="Y17" s="10">
        <f>R17</f>
        <v>17</v>
      </c>
      <c r="Z17" s="3">
        <f>(S17*5)+(T17*10)+(U17*10)+(V17*15)+(W17*20)</f>
        <v>0</v>
      </c>
      <c r="AA17" s="11">
        <f>IF(K17="DQ",0,X17+Y17+Z17)</f>
        <v>41.519999999999996</v>
      </c>
      <c r="AB17" s="30">
        <f>(MIN(AA$4:AA$20)/AA17)*100</f>
        <v>91.449903660886321</v>
      </c>
      <c r="AC17" s="12">
        <v>29.22</v>
      </c>
      <c r="AD17" s="2"/>
      <c r="AE17" s="2"/>
      <c r="AF17" s="2"/>
      <c r="AG17" s="3">
        <v>5</v>
      </c>
      <c r="AH17" s="3"/>
      <c r="AI17" s="3"/>
      <c r="AJ17" s="3"/>
      <c r="AK17" s="3"/>
      <c r="AL17" s="3"/>
      <c r="AM17" s="6">
        <f>IF(AC17="DQ",0,AC17+AD17+AE17+AF17)</f>
        <v>29.22</v>
      </c>
      <c r="AN17" s="10">
        <f>AG17</f>
        <v>5</v>
      </c>
      <c r="AO17" s="3">
        <f>(AH17*5)+(AI17*10)+(AJ17*10)+(AK17*15)+(AL17*20)</f>
        <v>0</v>
      </c>
      <c r="AP17" s="11">
        <f>IF(AC17="DQ",0,AM17+AN17+AO17)</f>
        <v>34.22</v>
      </c>
      <c r="AQ17" s="30">
        <f>(MIN(AP$4:AP$20)/AP17)*100</f>
        <v>89.742840444184694</v>
      </c>
      <c r="AR17" s="12">
        <v>32.6</v>
      </c>
      <c r="AS17" s="2"/>
      <c r="AT17" s="2"/>
      <c r="AU17" s="3">
        <v>41</v>
      </c>
      <c r="AV17" s="3"/>
      <c r="AW17" s="3"/>
      <c r="AX17" s="3"/>
      <c r="AY17" s="3"/>
      <c r="AZ17" s="3"/>
      <c r="BA17" s="6">
        <f>AR17+AS17+AT17</f>
        <v>32.6</v>
      </c>
      <c r="BB17" s="10">
        <f>AU17</f>
        <v>41</v>
      </c>
      <c r="BC17" s="3">
        <f>(AV17*5)+(AW17*10)+(AX17*10)+(AY17*15)+(AZ17*20)</f>
        <v>0</v>
      </c>
      <c r="BD17" s="11">
        <f>BA17+BB17+BC17</f>
        <v>73.599999999999994</v>
      </c>
      <c r="BE17" s="30">
        <f>(MIN(BD$4:BD$20)/BD17)*100</f>
        <v>52.527173913043477</v>
      </c>
      <c r="BF17" s="12">
        <v>33.46</v>
      </c>
      <c r="BG17" s="2"/>
      <c r="BH17" s="2"/>
      <c r="BI17" s="3">
        <v>7</v>
      </c>
      <c r="BJ17" s="3">
        <v>1</v>
      </c>
      <c r="BK17" s="3"/>
      <c r="BL17" s="3"/>
      <c r="BM17" s="3"/>
      <c r="BN17" s="3"/>
      <c r="BO17" s="6">
        <f>BF17+BG17+BH17</f>
        <v>33.46</v>
      </c>
      <c r="BP17" s="10">
        <f>BI17</f>
        <v>7</v>
      </c>
      <c r="BQ17" s="3">
        <f>(BJ17*5)+(BK17*10)+(BL17*10)+(BM17*15)+(BN17*20)</f>
        <v>5</v>
      </c>
      <c r="BR17" s="11">
        <f>IF(BF17="DQ",0,BO17+BP17+BQ17)</f>
        <v>45.46</v>
      </c>
      <c r="BS17" s="30">
        <f>(MIN(BR$4:BR$20)/BR17)*100</f>
        <v>98.944126704795423</v>
      </c>
      <c r="BT17" s="12"/>
      <c r="BU17" s="2"/>
      <c r="BV17" s="2"/>
      <c r="BW17" s="3"/>
      <c r="BX17" s="3"/>
      <c r="BY17" s="3"/>
      <c r="BZ17" s="3"/>
      <c r="CA17" s="3"/>
      <c r="CB17" s="3"/>
      <c r="CC17" s="6">
        <f>IF(BT17="DQ",0,BT17+BU17+BV17)</f>
        <v>0</v>
      </c>
      <c r="CD17" s="10">
        <f>BW17</f>
        <v>0</v>
      </c>
      <c r="CE17" s="3">
        <f>(BX17*5)+(BY17*10)+(BZ17*10)+(CA17*15)+(CB17*20)</f>
        <v>0</v>
      </c>
      <c r="CF17" s="11">
        <f>IF(BT17="DQ",0,CC17+CD17+CE17)</f>
        <v>0</v>
      </c>
      <c r="CG17" s="30" t="e">
        <f>(MIN(CF$4:CF$20)/CF17)*100</f>
        <v>#DIV/0!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CJ17/2</f>
        <v>0</v>
      </c>
      <c r="CQ17" s="3">
        <f>(CJ17*5)+(CK17*10)+(CL17*10)+(CM17*15)+(CN17*20)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CU17/2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DF17/2</f>
        <v>0</v>
      </c>
      <c r="DM17" s="3">
        <f>(DG17*3)+(DH17*5)+(DI17*5)+(DJ17*20)</f>
        <v>0</v>
      </c>
      <c r="DN17" s="11">
        <f>DK17+DL17+DM17</f>
        <v>0</v>
      </c>
    </row>
    <row r="18" spans="1:118" ht="15">
      <c r="A18" s="34">
        <v>7</v>
      </c>
      <c r="B18" s="35">
        <v>2</v>
      </c>
      <c r="C18" s="38" t="s">
        <v>57</v>
      </c>
      <c r="D18" s="25"/>
      <c r="E18" s="9" t="s">
        <v>45</v>
      </c>
      <c r="F18" s="31">
        <f xml:space="preserve"> AB18+AQ18+BE18+BS18</f>
        <v>214.70584771447847</v>
      </c>
      <c r="G18" s="32">
        <f>H18+I18+J18</f>
        <v>304.38</v>
      </c>
      <c r="H18" s="21">
        <f>X18+AM18+BA18+BO18+CC18+CO18+CZ18+DK18</f>
        <v>192.38</v>
      </c>
      <c r="I18" s="7">
        <f>Z18+AO18+BC18+BQ18+CE18+CQ18+DB18+DM18</f>
        <v>0</v>
      </c>
      <c r="J18" s="23">
        <f>R18+AG18+AU18+BI18+BW18+CJ18+CU18+DF18</f>
        <v>112</v>
      </c>
      <c r="K18" s="12">
        <v>42.93</v>
      </c>
      <c r="L18" s="2"/>
      <c r="M18" s="2"/>
      <c r="N18" s="2"/>
      <c r="O18" s="2"/>
      <c r="P18" s="27"/>
      <c r="Q18" s="2"/>
      <c r="R18" s="3">
        <v>67</v>
      </c>
      <c r="S18" s="3"/>
      <c r="T18" s="3"/>
      <c r="U18" s="3"/>
      <c r="V18" s="3"/>
      <c r="W18" s="13"/>
      <c r="X18" s="6">
        <f>IF(K18="DQ",0,K18+L18+M18+N18+O18+P18+Q18)</f>
        <v>42.93</v>
      </c>
      <c r="Y18" s="10">
        <f>R18</f>
        <v>67</v>
      </c>
      <c r="Z18" s="3">
        <f>(S18*5)+(T18*10)+(U18*10)+(V18*15)+(W18*20)</f>
        <v>0</v>
      </c>
      <c r="AA18" s="11">
        <f>IF(K18="DQ",0,X18+Y18+Z18)</f>
        <v>109.93</v>
      </c>
      <c r="AB18" s="30">
        <f>(MIN(AA$4:AA$20)/AA18)*100</f>
        <v>34.540161921222598</v>
      </c>
      <c r="AC18" s="12">
        <v>47.42</v>
      </c>
      <c r="AD18" s="2"/>
      <c r="AE18" s="2"/>
      <c r="AF18" s="2"/>
      <c r="AG18" s="3">
        <v>4</v>
      </c>
      <c r="AH18" s="3"/>
      <c r="AI18" s="3"/>
      <c r="AJ18" s="3"/>
      <c r="AK18" s="3"/>
      <c r="AL18" s="3"/>
      <c r="AM18" s="6">
        <f>IF(AC18="DQ",0,AC18+AD18+AE18+AF18)</f>
        <v>47.42</v>
      </c>
      <c r="AN18" s="10">
        <f>AG18</f>
        <v>4</v>
      </c>
      <c r="AO18" s="3">
        <f>(AH18*5)+(AI18*10)+(AJ18*10)+(AK18*15)+(AL18*20)</f>
        <v>0</v>
      </c>
      <c r="AP18" s="11">
        <f>IF(AC18="DQ",0,AM18+AN18+AO18)</f>
        <v>51.42</v>
      </c>
      <c r="AQ18" s="30">
        <f>(MIN(AP$4:AP$20)/AP18)*100</f>
        <v>59.723842862699343</v>
      </c>
      <c r="AR18" s="12">
        <v>47.34</v>
      </c>
      <c r="AS18" s="2"/>
      <c r="AT18" s="2"/>
      <c r="AU18" s="3">
        <v>34</v>
      </c>
      <c r="AV18" s="3"/>
      <c r="AW18" s="3"/>
      <c r="AX18" s="3"/>
      <c r="AY18" s="3"/>
      <c r="AZ18" s="3"/>
      <c r="BA18" s="6">
        <f>AR18+AS18+AT18</f>
        <v>47.34</v>
      </c>
      <c r="BB18" s="10">
        <f>AU18</f>
        <v>34</v>
      </c>
      <c r="BC18" s="3">
        <f>(AV18*5)+(AW18*10)+(AX18*10)+(AY18*15)+(AZ18*20)</f>
        <v>0</v>
      </c>
      <c r="BD18" s="11">
        <f>BA18+BB18+BC18</f>
        <v>81.34</v>
      </c>
      <c r="BE18" s="30">
        <f>(MIN(BD$4:BD$20)/BD18)*100</f>
        <v>47.528891074502084</v>
      </c>
      <c r="BF18" s="12">
        <v>54.69</v>
      </c>
      <c r="BG18" s="2"/>
      <c r="BH18" s="2"/>
      <c r="BI18" s="3">
        <v>7</v>
      </c>
      <c r="BJ18" s="3"/>
      <c r="BK18" s="3"/>
      <c r="BL18" s="3"/>
      <c r="BM18" s="3"/>
      <c r="BN18" s="3"/>
      <c r="BO18" s="6">
        <f>BF18+BG18+BH18</f>
        <v>54.69</v>
      </c>
      <c r="BP18" s="10">
        <f>BI18</f>
        <v>7</v>
      </c>
      <c r="BQ18" s="3">
        <f>(BJ18*5)+(BK18*10)+(BL18*10)+(BM18*15)+(BN18*20)</f>
        <v>0</v>
      </c>
      <c r="BR18" s="11">
        <f>IF(BF18="DQ",0,BO18+BP18+BQ18)</f>
        <v>61.69</v>
      </c>
      <c r="BS18" s="30">
        <f>(MIN(BR$4:BR$20)/BR18)*100</f>
        <v>72.912951856054462</v>
      </c>
      <c r="BT18" s="12"/>
      <c r="BU18" s="2"/>
      <c r="BV18" s="2"/>
      <c r="BW18" s="3"/>
      <c r="BX18" s="3"/>
      <c r="BY18" s="3"/>
      <c r="BZ18" s="3"/>
      <c r="CA18" s="3"/>
      <c r="CB18" s="3"/>
      <c r="CC18" s="6">
        <f>IF(BT18="DQ",0,BT18+BU18+BV18)</f>
        <v>0</v>
      </c>
      <c r="CD18" s="10">
        <f>BW18</f>
        <v>0</v>
      </c>
      <c r="CE18" s="3">
        <f>(BX18*5)+(BY18*10)+(BZ18*10)+(CA18*15)+(CB18*20)</f>
        <v>0</v>
      </c>
      <c r="CF18" s="11">
        <f>IF(BT18="DQ",0,CC18+CD18+CE18)</f>
        <v>0</v>
      </c>
      <c r="CG18" s="30" t="e">
        <f>(MIN(CF$4:CF$20)/CF18)*100</f>
        <v>#DIV/0!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CJ18/2</f>
        <v>0</v>
      </c>
      <c r="CQ18" s="3">
        <f>(CJ18*5)+(CK18*10)+(CL18*10)+(CM18*15)+(CN18*20)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CU18/2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DF18/2</f>
        <v>0</v>
      </c>
      <c r="DM18" s="3">
        <f>(DG18*3)+(DH18*5)+(DI18*5)+(DJ18*20)</f>
        <v>0</v>
      </c>
      <c r="DN18" s="11">
        <f>DK18+DL18+DM18</f>
        <v>0</v>
      </c>
    </row>
    <row r="19" spans="1:118" ht="15">
      <c r="A19" s="34">
        <v>13</v>
      </c>
      <c r="B19" s="35">
        <v>3</v>
      </c>
      <c r="C19" s="8" t="s">
        <v>52</v>
      </c>
      <c r="D19" s="9"/>
      <c r="E19" s="39" t="s">
        <v>45</v>
      </c>
      <c r="F19" s="31">
        <f xml:space="preserve"> AB19+AQ19+BE19+BS19</f>
        <v>148.49185291964233</v>
      </c>
      <c r="G19" s="32">
        <f>H19+I19+J19</f>
        <v>449.44</v>
      </c>
      <c r="H19" s="21">
        <f>X19+AM19+BA19+BO19+CC19+CO19+CZ19+DK19</f>
        <v>242.44</v>
      </c>
      <c r="I19" s="7">
        <f>Z19+AO19+BC19+BQ19+CE19+CQ19+DB19+DM19</f>
        <v>50</v>
      </c>
      <c r="J19" s="23">
        <f>R19+AG19+AU19+BI19+BW19+CJ19+CU19+DF19</f>
        <v>157</v>
      </c>
      <c r="K19" s="12">
        <v>42.18</v>
      </c>
      <c r="L19" s="2"/>
      <c r="M19" s="2"/>
      <c r="N19" s="2"/>
      <c r="O19" s="2"/>
      <c r="P19" s="2"/>
      <c r="Q19" s="2"/>
      <c r="R19" s="3">
        <v>24</v>
      </c>
      <c r="S19" s="3"/>
      <c r="T19" s="3"/>
      <c r="U19" s="3"/>
      <c r="V19" s="3"/>
      <c r="W19" s="13"/>
      <c r="X19" s="6">
        <f>IF(K19="DQ",0,K19+L19+M19+N19+O19+P19+Q19)</f>
        <v>42.18</v>
      </c>
      <c r="Y19" s="10">
        <f>R19</f>
        <v>24</v>
      </c>
      <c r="Z19" s="3">
        <f>(S19*5)+(T19*10)+(U19*10)+(V19*15)+(W19*20)</f>
        <v>0</v>
      </c>
      <c r="AA19" s="11">
        <f>IF(K19="DQ",0,X19+Y19+Z19)</f>
        <v>66.180000000000007</v>
      </c>
      <c r="AB19" s="30">
        <f>(MIN(AA$4:AA$20)/AA19)*100</f>
        <v>57.373828951344805</v>
      </c>
      <c r="AC19" s="12">
        <v>58.38</v>
      </c>
      <c r="AD19" s="2"/>
      <c r="AE19" s="2"/>
      <c r="AF19" s="2"/>
      <c r="AG19" s="3">
        <v>40</v>
      </c>
      <c r="AH19" s="3">
        <v>3</v>
      </c>
      <c r="AI19" s="3">
        <v>1</v>
      </c>
      <c r="AJ19" s="3"/>
      <c r="AK19" s="3"/>
      <c r="AL19" s="3"/>
      <c r="AM19" s="6">
        <f>IF(AC19="DQ",0,AC19+AD19+AE19+AF19)</f>
        <v>58.38</v>
      </c>
      <c r="AN19" s="10">
        <f>AG19</f>
        <v>40</v>
      </c>
      <c r="AO19" s="3">
        <f>(AH19*5)+(AI19*10)+(AJ19*10)+(AK19*15)+(AL19*20)</f>
        <v>25</v>
      </c>
      <c r="AP19" s="11">
        <f>IF(AC19="DQ",0,AM19+AN19+AO19)</f>
        <v>123.38</v>
      </c>
      <c r="AQ19" s="30">
        <f>(MIN(AP$4:AP$20)/AP19)*100</f>
        <v>24.890581941967906</v>
      </c>
      <c r="AR19" s="12">
        <v>53.88</v>
      </c>
      <c r="AS19" s="2"/>
      <c r="AT19" s="2"/>
      <c r="AU19" s="3">
        <v>49</v>
      </c>
      <c r="AV19" s="3"/>
      <c r="AW19" s="3"/>
      <c r="AX19" s="3"/>
      <c r="AY19" s="3"/>
      <c r="AZ19" s="3"/>
      <c r="BA19" s="6">
        <f>AR19+AS19+AT19</f>
        <v>53.88</v>
      </c>
      <c r="BB19" s="10">
        <f>AU19</f>
        <v>49</v>
      </c>
      <c r="BC19" s="3">
        <f>(AV19*5)+(AW19*10)+(AX19*10)+(AY19*15)+(AZ19*20)</f>
        <v>0</v>
      </c>
      <c r="BD19" s="11">
        <f>BA19+BB19+BC19</f>
        <v>102.88</v>
      </c>
      <c r="BE19" s="30">
        <f>(MIN(BD$4:BD$20)/BD19)*100</f>
        <v>37.577760497667185</v>
      </c>
      <c r="BF19" s="12">
        <v>88</v>
      </c>
      <c r="BG19" s="2"/>
      <c r="BH19" s="2"/>
      <c r="BI19" s="3">
        <v>44</v>
      </c>
      <c r="BJ19" s="3">
        <v>1</v>
      </c>
      <c r="BK19" s="3">
        <v>1</v>
      </c>
      <c r="BL19" s="3">
        <v>1</v>
      </c>
      <c r="BM19" s="3"/>
      <c r="BN19" s="3"/>
      <c r="BO19" s="6">
        <f>BF19+BG19+BH19</f>
        <v>88</v>
      </c>
      <c r="BP19" s="10">
        <f>BI19</f>
        <v>44</v>
      </c>
      <c r="BQ19" s="3">
        <f>(BJ19*5)+(BK19*10)+(BL19*10)+(BM19*15)+(BN19*20)</f>
        <v>25</v>
      </c>
      <c r="BR19" s="11">
        <f>IF(BF19="DQ",0,BO19+BP19+BQ19)</f>
        <v>157</v>
      </c>
      <c r="BS19" s="30">
        <f>(MIN(BR$4:BR$20)/BR19)*100</f>
        <v>28.64968152866242</v>
      </c>
      <c r="BT19" s="12"/>
      <c r="BU19" s="2"/>
      <c r="BV19" s="2"/>
      <c r="BW19" s="3"/>
      <c r="BX19" s="3"/>
      <c r="BY19" s="3"/>
      <c r="BZ19" s="3"/>
      <c r="CA19" s="3"/>
      <c r="CB19" s="3"/>
      <c r="CC19" s="6">
        <f>IF(BT19="DQ",0,BT19+BU19+BV19)</f>
        <v>0</v>
      </c>
      <c r="CD19" s="10">
        <f>BW19</f>
        <v>0</v>
      </c>
      <c r="CE19" s="3">
        <f>(BX19*5)+(BY19*10)+(BZ19*10)+(CA19*15)+(CB19*20)</f>
        <v>0</v>
      </c>
      <c r="CF19" s="11">
        <f>IF(BT19="DQ",0,CC19+CD19+CE19)</f>
        <v>0</v>
      </c>
      <c r="CG19" s="30" t="e">
        <f>(MIN(CF$4:CF$20)/CF19)*100</f>
        <v>#DIV/0!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CJ19/2</f>
        <v>0</v>
      </c>
      <c r="CQ19" s="3">
        <f>(CJ19*5)+(CK19*10)+(CL19*10)+(CM19*15)+(CN19*20)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CU19/2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DF19/2</f>
        <v>0</v>
      </c>
      <c r="DM19" s="3">
        <f>(DG19*3)+(DH19*5)+(DI19*5)+(DJ19*20)</f>
        <v>0</v>
      </c>
      <c r="DN19" s="11">
        <f>DK19+DL19+DM19</f>
        <v>0</v>
      </c>
    </row>
    <row r="20" spans="1:118" ht="15">
      <c r="A20" s="34">
        <v>14</v>
      </c>
      <c r="B20" s="35">
        <v>4</v>
      </c>
      <c r="C20" s="8" t="s">
        <v>55</v>
      </c>
      <c r="D20" s="25"/>
      <c r="E20" s="9" t="s">
        <v>45</v>
      </c>
      <c r="F20" s="31">
        <f xml:space="preserve"> AB20+AQ20+BE20+BS20</f>
        <v>144.52186055021463</v>
      </c>
      <c r="G20" s="32">
        <f>H20+I20+J20</f>
        <v>438.65999999999997</v>
      </c>
      <c r="H20" s="21">
        <f>X20+AM20+BA20+BO20+CC20+CO20+CZ20+DK20</f>
        <v>201.66</v>
      </c>
      <c r="I20" s="7">
        <f>Z20+AO20+BC20+BQ20+CE20+CQ20+DB20+DM20</f>
        <v>40</v>
      </c>
      <c r="J20" s="23">
        <f>R20+AG20+AU20+BI20+BW20+CJ20+CU20+DF20</f>
        <v>197</v>
      </c>
      <c r="K20" s="12">
        <v>37.9</v>
      </c>
      <c r="L20" s="2"/>
      <c r="M20" s="2"/>
      <c r="N20" s="2"/>
      <c r="O20" s="2"/>
      <c r="P20" s="2"/>
      <c r="Q20" s="2"/>
      <c r="R20" s="3">
        <v>94</v>
      </c>
      <c r="S20" s="3"/>
      <c r="T20" s="3">
        <v>2</v>
      </c>
      <c r="U20" s="3"/>
      <c r="V20" s="3"/>
      <c r="W20" s="13"/>
      <c r="X20" s="6">
        <f>IF(K20="DQ",0,K20+L20+M20+N20+O20+P20+Q20)</f>
        <v>37.9</v>
      </c>
      <c r="Y20" s="10">
        <f>R20</f>
        <v>94</v>
      </c>
      <c r="Z20" s="3">
        <f>(S20*5)+(T20*10)+(U20*10)+(V20*15)+(W20*20)</f>
        <v>20</v>
      </c>
      <c r="AA20" s="11">
        <f>IF(K20="DQ",0,X20+Y20+Z20)</f>
        <v>151.9</v>
      </c>
      <c r="AB20" s="30">
        <f>(MIN(AA$4:AA$20)/AA20)*100</f>
        <v>24.996708360763659</v>
      </c>
      <c r="AC20" s="12">
        <v>40.57</v>
      </c>
      <c r="AD20" s="2"/>
      <c r="AE20" s="2"/>
      <c r="AF20" s="2"/>
      <c r="AG20" s="3">
        <v>44</v>
      </c>
      <c r="AH20" s="3"/>
      <c r="AI20" s="3">
        <v>1</v>
      </c>
      <c r="AJ20" s="3"/>
      <c r="AK20" s="3"/>
      <c r="AL20" s="3"/>
      <c r="AM20" s="6">
        <f>IF(AC20="DQ",0,AC20+AD20+AE20+AF20)</f>
        <v>40.57</v>
      </c>
      <c r="AN20" s="10">
        <f>AG20</f>
        <v>44</v>
      </c>
      <c r="AO20" s="3">
        <f>(AH20*5)+(AI20*10)+(AJ20*10)+(AK20*15)+(AL20*20)</f>
        <v>10</v>
      </c>
      <c r="AP20" s="11">
        <f>IF(AC20="DQ",0,AM20+AN20+AO20)</f>
        <v>94.57</v>
      </c>
      <c r="AQ20" s="30">
        <f>(MIN(AP$4:AP$20)/AP20)*100</f>
        <v>32.473300200909385</v>
      </c>
      <c r="AR20" s="12">
        <v>54.28</v>
      </c>
      <c r="AS20" s="2"/>
      <c r="AT20" s="2"/>
      <c r="AU20" s="3">
        <v>42</v>
      </c>
      <c r="AV20" s="3"/>
      <c r="AW20" s="3"/>
      <c r="AX20" s="3"/>
      <c r="AY20" s="3"/>
      <c r="AZ20" s="3"/>
      <c r="BA20" s="6">
        <f>AR20+AS20+AT20</f>
        <v>54.28</v>
      </c>
      <c r="BB20" s="10">
        <f>AU20</f>
        <v>42</v>
      </c>
      <c r="BC20" s="3">
        <f>(AV20*5)+(AW20*10)+(AX20*10)+(AY20*15)+(AZ20*20)</f>
        <v>0</v>
      </c>
      <c r="BD20" s="11">
        <f>BA20+BB20+BC20</f>
        <v>96.28</v>
      </c>
      <c r="BE20" s="30">
        <f>(MIN(BD$4:BD$20)/BD20)*100</f>
        <v>40.153718321562103</v>
      </c>
      <c r="BF20" s="12">
        <v>68.91</v>
      </c>
      <c r="BG20" s="2"/>
      <c r="BH20" s="2"/>
      <c r="BI20" s="3">
        <v>17</v>
      </c>
      <c r="BJ20" s="3"/>
      <c r="BK20" s="3"/>
      <c r="BL20" s="3">
        <v>1</v>
      </c>
      <c r="BM20" s="3"/>
      <c r="BN20" s="3"/>
      <c r="BO20" s="6">
        <f>BF20+BG20+BH20</f>
        <v>68.91</v>
      </c>
      <c r="BP20" s="10">
        <f>BI20</f>
        <v>17</v>
      </c>
      <c r="BQ20" s="3">
        <f>(BJ20*5)+(BK20*10)+(BL20*10)+(BM20*15)+(BN20*20)</f>
        <v>10</v>
      </c>
      <c r="BR20" s="11">
        <f>IF(BF20="DQ",0,BO20+BP20+BQ20)</f>
        <v>95.91</v>
      </c>
      <c r="BS20" s="30">
        <f>(MIN(BR$4:BR$20)/BR20)*100</f>
        <v>46.898133666979462</v>
      </c>
      <c r="BT20" s="12"/>
      <c r="BU20" s="2"/>
      <c r="BV20" s="2"/>
      <c r="BW20" s="3"/>
      <c r="BX20" s="3"/>
      <c r="BY20" s="3"/>
      <c r="BZ20" s="3"/>
      <c r="CA20" s="3"/>
      <c r="CB20" s="3"/>
      <c r="CC20" s="6">
        <f>IF(BT20="DQ",0,BT20+BU20+BV20)</f>
        <v>0</v>
      </c>
      <c r="CD20" s="10">
        <f>BW20</f>
        <v>0</v>
      </c>
      <c r="CE20" s="3">
        <f>(BX20*5)+(BY20*10)+(BZ20*10)+(CA20*15)+(CB20*20)</f>
        <v>0</v>
      </c>
      <c r="CF20" s="11">
        <f>IF(BT20="DQ",0,CC20+CD20+CE20)</f>
        <v>0</v>
      </c>
      <c r="CG20" s="30" t="e">
        <f>(MIN(CF$4:CF$20)/CF20)*100</f>
        <v>#DIV/0!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CJ20/2</f>
        <v>0</v>
      </c>
      <c r="CQ20" s="3">
        <f>(CJ20*5)+(CK20*10)+(CL20*10)+(CM20*15)+(CN20*20)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CU20/2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DF20/2</f>
        <v>0</v>
      </c>
      <c r="DM20" s="3">
        <f>(DG20*3)+(DH20*5)+(DI20*5)+(DJ20*20)</f>
        <v>0</v>
      </c>
      <c r="DN20" s="11">
        <f>DK20+DL20+DM20</f>
        <v>0</v>
      </c>
    </row>
    <row r="24" spans="1:118">
      <c r="Q24" s="28"/>
    </row>
  </sheetData>
  <mergeCells count="10">
    <mergeCell ref="C3:E3"/>
    <mergeCell ref="C8:E8"/>
    <mergeCell ref="C16:E16"/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1"/>
  <sheetViews>
    <sheetView workbookViewId="0">
      <selection activeCell="J22" sqref="J22"/>
    </sheetView>
  </sheetViews>
  <sheetFormatPr defaultColWidth="8" defaultRowHeight="12.75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Steve Hope</cp:lastModifiedBy>
  <cp:lastPrinted>2011-08-06T22:50:12Z</cp:lastPrinted>
  <dcterms:created xsi:type="dcterms:W3CDTF">2010-05-02T17:04:59Z</dcterms:created>
  <dcterms:modified xsi:type="dcterms:W3CDTF">2013-02-22T21:41:51Z</dcterms:modified>
</cp:coreProperties>
</file>