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640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J5" i="1"/>
  <c r="X5"/>
  <c r="Y5"/>
  <c r="Z5"/>
  <c r="AM5"/>
  <c r="AN5"/>
  <c r="AO5"/>
  <c r="BA5"/>
  <c r="BB5"/>
  <c r="BC5"/>
  <c r="BO5"/>
  <c r="BP5"/>
  <c r="BQ5"/>
  <c r="CC5"/>
  <c r="CD5"/>
  <c r="CE5"/>
  <c r="CO5"/>
  <c r="CP5"/>
  <c r="CQ5"/>
  <c r="CZ5"/>
  <c r="DA5"/>
  <c r="DB5"/>
  <c r="DK5"/>
  <c r="DL5"/>
  <c r="DM5"/>
  <c r="J20"/>
  <c r="X20"/>
  <c r="Y20"/>
  <c r="Z20"/>
  <c r="AM20"/>
  <c r="AN20"/>
  <c r="AO20"/>
  <c r="BA20"/>
  <c r="BB20"/>
  <c r="BC20"/>
  <c r="BO20"/>
  <c r="BP20"/>
  <c r="BQ20"/>
  <c r="CC20"/>
  <c r="CD20"/>
  <c r="CE20"/>
  <c r="CO20"/>
  <c r="CP20"/>
  <c r="CQ20"/>
  <c r="CZ20"/>
  <c r="DA20"/>
  <c r="DB20"/>
  <c r="DK20"/>
  <c r="DL20"/>
  <c r="DM20"/>
  <c r="J17"/>
  <c r="X17"/>
  <c r="Y17"/>
  <c r="Z17"/>
  <c r="AM17"/>
  <c r="AN17"/>
  <c r="AO17"/>
  <c r="BA17"/>
  <c r="BB17"/>
  <c r="BC17"/>
  <c r="BO17"/>
  <c r="BP17"/>
  <c r="BQ17"/>
  <c r="CC17"/>
  <c r="CD17"/>
  <c r="CE17"/>
  <c r="CO17"/>
  <c r="CP17"/>
  <c r="CQ17"/>
  <c r="CZ17"/>
  <c r="DA17"/>
  <c r="DB17"/>
  <c r="DK17"/>
  <c r="DL17"/>
  <c r="DM17"/>
  <c r="J12"/>
  <c r="X12"/>
  <c r="Y12"/>
  <c r="Z12"/>
  <c r="AM12"/>
  <c r="AN12"/>
  <c r="AO12"/>
  <c r="BA12"/>
  <c r="BB12"/>
  <c r="BC12"/>
  <c r="BO12"/>
  <c r="BP12"/>
  <c r="BQ12"/>
  <c r="CC12"/>
  <c r="CD12"/>
  <c r="CE12"/>
  <c r="CO12"/>
  <c r="CP12"/>
  <c r="CQ12"/>
  <c r="CZ12"/>
  <c r="DA12"/>
  <c r="DB12"/>
  <c r="DK12"/>
  <c r="DL12"/>
  <c r="DM12"/>
  <c r="J15"/>
  <c r="X15"/>
  <c r="Y15"/>
  <c r="Z15"/>
  <c r="AM15"/>
  <c r="AN15"/>
  <c r="AO15"/>
  <c r="BA15"/>
  <c r="BB15"/>
  <c r="BC15"/>
  <c r="BO15"/>
  <c r="BP15"/>
  <c r="BQ15"/>
  <c r="CC15"/>
  <c r="CD15"/>
  <c r="CE15"/>
  <c r="CO15"/>
  <c r="CP15"/>
  <c r="CQ15"/>
  <c r="CZ15"/>
  <c r="DA15"/>
  <c r="DB15"/>
  <c r="DK15"/>
  <c r="DL15"/>
  <c r="DM15"/>
  <c r="J8"/>
  <c r="X8"/>
  <c r="Y8"/>
  <c r="Z8"/>
  <c r="AM8"/>
  <c r="AN8"/>
  <c r="AO8"/>
  <c r="BA8"/>
  <c r="BB8"/>
  <c r="BC8"/>
  <c r="BO8"/>
  <c r="BP8"/>
  <c r="BQ8"/>
  <c r="CC8"/>
  <c r="CD8"/>
  <c r="CE8"/>
  <c r="CO8"/>
  <c r="CP8"/>
  <c r="CQ8"/>
  <c r="CZ8"/>
  <c r="DA8"/>
  <c r="DB8"/>
  <c r="DK8"/>
  <c r="DL8"/>
  <c r="DM8"/>
  <c r="J9"/>
  <c r="X9"/>
  <c r="Y9"/>
  <c r="Z9"/>
  <c r="AM9"/>
  <c r="AN9"/>
  <c r="AO9"/>
  <c r="BA9"/>
  <c r="BB9"/>
  <c r="BC9"/>
  <c r="BO9"/>
  <c r="BP9"/>
  <c r="BQ9"/>
  <c r="CC9"/>
  <c r="CD9"/>
  <c r="CE9"/>
  <c r="CO9"/>
  <c r="CP9"/>
  <c r="CQ9"/>
  <c r="CZ9"/>
  <c r="DA9"/>
  <c r="DB9"/>
  <c r="DK9"/>
  <c r="DL9"/>
  <c r="DM9"/>
  <c r="J14"/>
  <c r="X14"/>
  <c r="Y14"/>
  <c r="Z14"/>
  <c r="AM14"/>
  <c r="AN14"/>
  <c r="AO14"/>
  <c r="BA14"/>
  <c r="BB14"/>
  <c r="BC14"/>
  <c r="BO14"/>
  <c r="BP14"/>
  <c r="BQ14"/>
  <c r="CC14"/>
  <c r="CD14"/>
  <c r="CE14"/>
  <c r="CO14"/>
  <c r="CP14"/>
  <c r="CQ14"/>
  <c r="CZ14"/>
  <c r="DA14"/>
  <c r="DB14"/>
  <c r="DK14"/>
  <c r="DL14"/>
  <c r="DM14"/>
  <c r="J7"/>
  <c r="X7"/>
  <c r="Y7"/>
  <c r="Z7"/>
  <c r="AM7"/>
  <c r="AN7"/>
  <c r="AO7"/>
  <c r="BA7"/>
  <c r="BB7"/>
  <c r="BC7"/>
  <c r="BO7"/>
  <c r="BP7"/>
  <c r="BQ7"/>
  <c r="CC7"/>
  <c r="CD7"/>
  <c r="CE7"/>
  <c r="CO7"/>
  <c r="CP7"/>
  <c r="CQ7"/>
  <c r="CZ7"/>
  <c r="DA7"/>
  <c r="DB7"/>
  <c r="DK7"/>
  <c r="DL7"/>
  <c r="DM7"/>
  <c r="J23"/>
  <c r="X23"/>
  <c r="Y23"/>
  <c r="Z23"/>
  <c r="AM23"/>
  <c r="AN23"/>
  <c r="AO23"/>
  <c r="BA23"/>
  <c r="BB23"/>
  <c r="BC23"/>
  <c r="BO23"/>
  <c r="BP23"/>
  <c r="BQ23"/>
  <c r="CC23"/>
  <c r="CD23"/>
  <c r="CE23"/>
  <c r="CO23"/>
  <c r="CP23"/>
  <c r="CQ23"/>
  <c r="CZ23"/>
  <c r="DA23"/>
  <c r="DB23"/>
  <c r="DK23"/>
  <c r="DL23"/>
  <c r="DM23"/>
  <c r="J21"/>
  <c r="X21"/>
  <c r="Y21"/>
  <c r="Z21"/>
  <c r="AM21"/>
  <c r="AN21"/>
  <c r="AO21"/>
  <c r="BA21"/>
  <c r="BB21"/>
  <c r="BC21"/>
  <c r="BO21"/>
  <c r="BP21"/>
  <c r="BQ21"/>
  <c r="CC21"/>
  <c r="CD21"/>
  <c r="CE21"/>
  <c r="CO21"/>
  <c r="CP21"/>
  <c r="CQ21"/>
  <c r="CZ21"/>
  <c r="DA21"/>
  <c r="DB21"/>
  <c r="DK21"/>
  <c r="DL21"/>
  <c r="DM21"/>
  <c r="J6"/>
  <c r="X6"/>
  <c r="Y6"/>
  <c r="Z6"/>
  <c r="AM6"/>
  <c r="AN6"/>
  <c r="AO6"/>
  <c r="BA6"/>
  <c r="BB6"/>
  <c r="BC6"/>
  <c r="BO6"/>
  <c r="BP6"/>
  <c r="BQ6"/>
  <c r="CC6"/>
  <c r="CD6"/>
  <c r="CE6"/>
  <c r="CO6"/>
  <c r="CP6"/>
  <c r="CQ6"/>
  <c r="CZ6"/>
  <c r="DA6"/>
  <c r="DB6"/>
  <c r="DK6"/>
  <c r="DL6"/>
  <c r="DM6"/>
  <c r="J22"/>
  <c r="X22"/>
  <c r="Y22"/>
  <c r="Z22"/>
  <c r="AM22"/>
  <c r="AN22"/>
  <c r="AO22"/>
  <c r="BA22"/>
  <c r="BB22"/>
  <c r="BC22"/>
  <c r="BO22"/>
  <c r="BP22"/>
  <c r="BQ22"/>
  <c r="CC22"/>
  <c r="CD22"/>
  <c r="CE22"/>
  <c r="CO22"/>
  <c r="CP22"/>
  <c r="CQ22"/>
  <c r="CZ22"/>
  <c r="DA22"/>
  <c r="DB22"/>
  <c r="DK22"/>
  <c r="DL22"/>
  <c r="DM22"/>
  <c r="J24"/>
  <c r="X24"/>
  <c r="Y24"/>
  <c r="Z24"/>
  <c r="AM24"/>
  <c r="AN24"/>
  <c r="AO24"/>
  <c r="BA24"/>
  <c r="BB24"/>
  <c r="BC24"/>
  <c r="BO24"/>
  <c r="BP24"/>
  <c r="BQ24"/>
  <c r="CC24"/>
  <c r="CD24"/>
  <c r="CE24"/>
  <c r="CO24"/>
  <c r="CP24"/>
  <c r="CQ24"/>
  <c r="CZ24"/>
  <c r="DA24"/>
  <c r="DB24"/>
  <c r="DK24"/>
  <c r="DL24"/>
  <c r="DM24"/>
  <c r="BA13"/>
  <c r="BB13"/>
  <c r="BC13"/>
  <c r="BO13"/>
  <c r="BP13"/>
  <c r="BQ13"/>
  <c r="CC13"/>
  <c r="CD13"/>
  <c r="CE13"/>
  <c r="BA16"/>
  <c r="BB16"/>
  <c r="BC16"/>
  <c r="BO16"/>
  <c r="BP16"/>
  <c r="BQ16"/>
  <c r="CC16"/>
  <c r="CD16"/>
  <c r="CE16"/>
  <c r="AM16"/>
  <c r="X16"/>
  <c r="AM13"/>
  <c r="X13"/>
  <c r="AN16"/>
  <c r="AN13"/>
  <c r="Y16"/>
  <c r="CQ16"/>
  <c r="CQ13"/>
  <c r="AO16"/>
  <c r="AO13"/>
  <c r="Z16"/>
  <c r="Z13"/>
  <c r="Y13"/>
  <c r="DM16"/>
  <c r="DL16"/>
  <c r="DK16"/>
  <c r="DB16"/>
  <c r="DA16"/>
  <c r="CZ16"/>
  <c r="DC16" s="1"/>
  <c r="CP16"/>
  <c r="CO16"/>
  <c r="J16"/>
  <c r="DK13"/>
  <c r="DL13"/>
  <c r="DM13"/>
  <c r="CZ13"/>
  <c r="DA13"/>
  <c r="DB13"/>
  <c r="CO13"/>
  <c r="CR13" s="1"/>
  <c r="CP13"/>
  <c r="J13"/>
  <c r="CF13" l="1"/>
  <c r="DC24"/>
  <c r="CF24"/>
  <c r="DN22"/>
  <c r="CR22"/>
  <c r="BR22"/>
  <c r="DC6"/>
  <c r="CF6"/>
  <c r="DC14"/>
  <c r="CF14"/>
  <c r="DN9"/>
  <c r="CR9"/>
  <c r="BR9"/>
  <c r="CF16"/>
  <c r="I16"/>
  <c r="DN24"/>
  <c r="CR24"/>
  <c r="BR24"/>
  <c r="DC22"/>
  <c r="CF22"/>
  <c r="DN6"/>
  <c r="CR6"/>
  <c r="DN14"/>
  <c r="CR14"/>
  <c r="BR14"/>
  <c r="DC9"/>
  <c r="CF9"/>
  <c r="AA9"/>
  <c r="DC13"/>
  <c r="DN13"/>
  <c r="CR16"/>
  <c r="DN16"/>
  <c r="BR6"/>
  <c r="DC21"/>
  <c r="CF21"/>
  <c r="DN23"/>
  <c r="CR23"/>
  <c r="BR23"/>
  <c r="DC7"/>
  <c r="CF7"/>
  <c r="DC8"/>
  <c r="CF8"/>
  <c r="DN15"/>
  <c r="CR15"/>
  <c r="BR15"/>
  <c r="DC12"/>
  <c r="CF12"/>
  <c r="DN17"/>
  <c r="CR17"/>
  <c r="BR17"/>
  <c r="DC20"/>
  <c r="CF20"/>
  <c r="DN5"/>
  <c r="CR5"/>
  <c r="BR5"/>
  <c r="DN21"/>
  <c r="CR21"/>
  <c r="BR21"/>
  <c r="DC23"/>
  <c r="CF23"/>
  <c r="DN7"/>
  <c r="CR7"/>
  <c r="DN8"/>
  <c r="CR8"/>
  <c r="BR8"/>
  <c r="DC15"/>
  <c r="CF15"/>
  <c r="DN12"/>
  <c r="CR12"/>
  <c r="BR12"/>
  <c r="DC17"/>
  <c r="CF17"/>
  <c r="DN20"/>
  <c r="CR20"/>
  <c r="BR20"/>
  <c r="DC5"/>
  <c r="CF5"/>
  <c r="CG8" s="1"/>
  <c r="AA5"/>
  <c r="CG7"/>
  <c r="CG12"/>
  <c r="CG23"/>
  <c r="CG17"/>
  <c r="CG13"/>
  <c r="AP24"/>
  <c r="AP22"/>
  <c r="BR7"/>
  <c r="AP7"/>
  <c r="AP14"/>
  <c r="AP9"/>
  <c r="I20"/>
  <c r="BD5"/>
  <c r="CG16"/>
  <c r="I13"/>
  <c r="CG22"/>
  <c r="AP6"/>
  <c r="AP21"/>
  <c r="AP23"/>
  <c r="CG9"/>
  <c r="AP15"/>
  <c r="AP12"/>
  <c r="AP17"/>
  <c r="AP20"/>
  <c r="AP5"/>
  <c r="I5"/>
  <c r="I24"/>
  <c r="BD24"/>
  <c r="H24"/>
  <c r="AA24"/>
  <c r="I22"/>
  <c r="BD22"/>
  <c r="H22"/>
  <c r="AA22"/>
  <c r="I6"/>
  <c r="BD6"/>
  <c r="H6"/>
  <c r="AA6"/>
  <c r="I21"/>
  <c r="BD21"/>
  <c r="H21"/>
  <c r="AA21"/>
  <c r="I23"/>
  <c r="BD23"/>
  <c r="H23"/>
  <c r="AA23"/>
  <c r="I7"/>
  <c r="BD7"/>
  <c r="H7"/>
  <c r="AA7"/>
  <c r="I14"/>
  <c r="BD14"/>
  <c r="H14"/>
  <c r="AA14"/>
  <c r="I9"/>
  <c r="BD9"/>
  <c r="H9"/>
  <c r="BD8"/>
  <c r="I8"/>
  <c r="AP8"/>
  <c r="H8"/>
  <c r="AA8"/>
  <c r="I15"/>
  <c r="BD15"/>
  <c r="H15"/>
  <c r="AA15"/>
  <c r="I12"/>
  <c r="BD12"/>
  <c r="H12"/>
  <c r="AA12"/>
  <c r="I17"/>
  <c r="BD17"/>
  <c r="H17"/>
  <c r="AA17"/>
  <c r="BD20"/>
  <c r="H20"/>
  <c r="AA20"/>
  <c r="H5"/>
  <c r="BR16"/>
  <c r="BD16"/>
  <c r="AA16"/>
  <c r="H16"/>
  <c r="G16" s="1"/>
  <c r="BR13"/>
  <c r="BS22" s="1"/>
  <c r="BS17"/>
  <c r="BS23"/>
  <c r="BS8"/>
  <c r="BS20"/>
  <c r="BS16"/>
  <c r="BS5"/>
  <c r="BD13"/>
  <c r="BE24" s="1"/>
  <c r="BE8"/>
  <c r="BE9"/>
  <c r="H13"/>
  <c r="G13" s="1"/>
  <c r="G24"/>
  <c r="G22"/>
  <c r="G6"/>
  <c r="G21"/>
  <c r="G23"/>
  <c r="G7"/>
  <c r="G14"/>
  <c r="G9"/>
  <c r="G8"/>
  <c r="G15"/>
  <c r="G12"/>
  <c r="G17"/>
  <c r="G20"/>
  <c r="G5"/>
  <c r="AP16"/>
  <c r="AP13"/>
  <c r="AA13"/>
  <c r="BS12" l="1"/>
  <c r="BS14"/>
  <c r="BS24"/>
  <c r="BS9"/>
  <c r="BE13"/>
  <c r="BS21"/>
  <c r="BE21"/>
  <c r="BE23"/>
  <c r="CG21"/>
  <c r="BE17"/>
  <c r="BE20"/>
  <c r="CG14"/>
  <c r="CG6"/>
  <c r="CG24"/>
  <c r="CG5"/>
  <c r="CG15"/>
  <c r="CG20"/>
  <c r="BS6"/>
  <c r="BS13"/>
  <c r="BS15"/>
  <c r="BS7"/>
  <c r="BE5"/>
  <c r="BE15"/>
  <c r="BE7"/>
  <c r="BE22"/>
  <c r="BE16"/>
  <c r="BE12"/>
  <c r="BE14"/>
  <c r="BE6"/>
  <c r="AQ22"/>
  <c r="AQ21"/>
  <c r="AQ7"/>
  <c r="AQ9"/>
  <c r="AQ17"/>
  <c r="AQ13"/>
  <c r="AQ24"/>
  <c r="AQ6"/>
  <c r="AQ23"/>
  <c r="AQ14"/>
  <c r="AQ8"/>
  <c r="AQ12"/>
  <c r="AQ20"/>
  <c r="AQ16"/>
  <c r="AQ15"/>
  <c r="AQ5"/>
  <c r="AB24"/>
  <c r="F24" s="1"/>
  <c r="AB6"/>
  <c r="F6" s="1"/>
  <c r="AB23"/>
  <c r="F23" s="1"/>
  <c r="AB14"/>
  <c r="F14" s="1"/>
  <c r="AB8"/>
  <c r="F8" s="1"/>
  <c r="AB12"/>
  <c r="F12" s="1"/>
  <c r="AB20"/>
  <c r="F20" s="1"/>
  <c r="AB13"/>
  <c r="F13" s="1"/>
  <c r="AB22"/>
  <c r="F22" s="1"/>
  <c r="AB7"/>
  <c r="F7" s="1"/>
  <c r="AB15"/>
  <c r="F15" s="1"/>
  <c r="AB5"/>
  <c r="F5" s="1"/>
  <c r="AB21"/>
  <c r="F21" s="1"/>
  <c r="AB9"/>
  <c r="F9" s="1"/>
  <c r="AB17"/>
  <c r="F17" s="1"/>
  <c r="AB16"/>
  <c r="F16" s="1"/>
</calcChain>
</file>

<file path=xl/sharedStrings.xml><?xml version="1.0" encoding="utf-8"?>
<sst xmlns="http://schemas.openxmlformats.org/spreadsheetml/2006/main" count="165" uniqueCount="59">
  <si>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</si>
  <si>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</si>
  <si>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</si>
  <si>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</si>
  <si>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</si>
  <si>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</si>
  <si>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</si>
  <si>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</si>
  <si>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</si>
  <si>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</si>
  <si>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</si>
  <si>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</si>
  <si>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</si>
  <si>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</si>
  <si>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</si>
  <si>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</si>
  <si>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</si>
  <si>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</si>
  <si>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</si>
  <si>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</si>
  <si>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</si>
  <si>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</si>
  <si>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</si>
  <si>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</si>
  <si>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</si>
  <si>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</si>
  <si>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</si>
  <si>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</si>
  <si>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</si>
  <si>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</si>
  <si>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</si>
  <si>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</si>
  <si>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</si>
  <si>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</si>
  <si>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</si>
  <si>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</si>
  <si>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</si>
  <si>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</si>
  <si>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</si>
  <si>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</si>
  <si>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Ken T</t>
  </si>
  <si>
    <t>ESP</t>
  </si>
  <si>
    <t>John H</t>
  </si>
  <si>
    <t>Steve C</t>
  </si>
  <si>
    <t>CDP</t>
  </si>
  <si>
    <t>Cory C</t>
  </si>
  <si>
    <t>SSP</t>
  </si>
  <si>
    <t>Lloyd C</t>
  </si>
  <si>
    <t>Gary R</t>
  </si>
  <si>
    <t>Grady S</t>
  </si>
  <si>
    <t>Mark P</t>
  </si>
  <si>
    <t>Rich N</t>
  </si>
  <si>
    <t>Zak B</t>
  </si>
  <si>
    <t>Nick W</t>
  </si>
  <si>
    <t>Ryan Win</t>
  </si>
  <si>
    <t>Ryan Wun</t>
  </si>
  <si>
    <t>Eric D</t>
  </si>
  <si>
    <t>Michael C</t>
  </si>
  <si>
    <t>Kevin F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</si>
</sst>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19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4" borderId="5" xfId="0" applyNumberFormat="1" applyFill="1" applyBorder="1" applyAlignment="1" applyProtection="1">
      <alignment horizontal="center" vertical="center"/>
      <protection locked="0"/>
    </xf>
    <xf numFmtId="49" fontId="0" fillId="4" borderId="0" xfId="0" applyNumberForma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1" fontId="1" fillId="5" borderId="15" xfId="0" applyNumberFormat="1" applyFont="1" applyFill="1" applyBorder="1" applyAlignment="1" applyProtection="1">
      <alignment horizontal="right" vertical="center"/>
      <protection locked="0"/>
    </xf>
    <xf numFmtId="2" fontId="4" fillId="6" borderId="0" xfId="1" applyNumberFormat="1" applyFill="1" applyBorder="1" applyAlignment="1" applyProtection="1">
      <alignment horizontal="right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28"/>
  <sheetViews>
    <sheetView tabSelected="1" workbookViewId="0">
      <selection activeCell="H26" sqref="H26"/>
    </sheetView>
  </sheetViews>
  <sheetFormatPr defaultColWidth="8" defaultRowHeight="12.75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customWidth="1"/>
    <col min="13" max="17" width="5.5703125" style="1" hidden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4.570312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0" width="5.5703125" style="1" customWidth="1"/>
    <col min="31" max="32" width="5.5703125" style="1" hidden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5" width="5.5703125" style="1" customWidth="1"/>
    <col min="46" max="46" width="5.5703125" style="1" hidden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59" width="5.5703125" style="1" customWidth="1"/>
    <col min="60" max="60" width="5.5703125" style="1" hidden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6.570312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customHeight="1" thickTop="1">
      <c r="A1" s="24" t="s">
        <v>35</v>
      </c>
      <c r="B1" s="33" t="s">
        <v>33</v>
      </c>
      <c r="C1" s="33" t="s">
        <v>0</v>
      </c>
      <c r="D1" s="24"/>
      <c r="E1" s="24"/>
      <c r="F1" s="43" t="s">
        <v>1</v>
      </c>
      <c r="G1" s="45"/>
      <c r="H1" s="45"/>
      <c r="I1" s="45"/>
      <c r="J1" s="44"/>
      <c r="K1" s="43" t="s">
        <v>2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4"/>
      <c r="AB1" s="24"/>
      <c r="AC1" s="43" t="s">
        <v>3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4"/>
      <c r="AR1" s="43" t="s">
        <v>4</v>
      </c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4"/>
      <c r="BF1" s="43" t="s">
        <v>5</v>
      </c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4"/>
      <c r="BS1" s="24"/>
      <c r="BT1" s="46" t="s">
        <v>6</v>
      </c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8"/>
      <c r="CH1" s="43" t="s">
        <v>7</v>
      </c>
      <c r="CI1" s="44"/>
      <c r="CJ1" s="24"/>
      <c r="CK1" s="24"/>
      <c r="CL1" s="24"/>
      <c r="CM1" s="24"/>
      <c r="CN1" s="24"/>
      <c r="CO1" s="24"/>
      <c r="CP1" s="24"/>
      <c r="CQ1" s="24"/>
      <c r="CR1" s="24"/>
      <c r="CS1" s="24" t="s">
        <v>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 t="s">
        <v>9</v>
      </c>
      <c r="DE1" s="24"/>
      <c r="DF1" s="24"/>
      <c r="DG1" s="24"/>
      <c r="DH1" s="24"/>
      <c r="DI1" s="24"/>
      <c r="DJ1" s="24"/>
      <c r="DK1" s="24"/>
      <c r="DL1" s="24"/>
      <c r="DM1" s="24"/>
      <c r="DN1" s="24"/>
    </row>
    <row r="2" spans="1:118" ht="53.25" thickBot="1">
      <c r="A2" s="35" t="s">
        <v>34</v>
      </c>
      <c r="B2" s="16" t="s">
        <v>34</v>
      </c>
      <c r="C2" s="15" t="s">
        <v>10</v>
      </c>
      <c r="D2" s="15" t="s">
        <v>11</v>
      </c>
      <c r="E2" s="15" t="s">
        <v>12</v>
      </c>
      <c r="F2" s="29" t="s">
        <v>13</v>
      </c>
      <c r="G2" s="19" t="s">
        <v>38</v>
      </c>
      <c r="H2" s="20" t="s">
        <v>14</v>
      </c>
      <c r="I2" s="17" t="s">
        <v>15</v>
      </c>
      <c r="J2" s="22" t="s">
        <v>16</v>
      </c>
      <c r="K2" s="14" t="s">
        <v>17</v>
      </c>
      <c r="L2" s="15" t="s">
        <v>18</v>
      </c>
      <c r="M2" s="15" t="s">
        <v>19</v>
      </c>
      <c r="N2" s="15" t="s">
        <v>20</v>
      </c>
      <c r="O2" s="15" t="s">
        <v>21</v>
      </c>
      <c r="P2" s="15" t="s">
        <v>22</v>
      </c>
      <c r="Q2" s="15" t="s">
        <v>23</v>
      </c>
      <c r="R2" s="15" t="s">
        <v>24</v>
      </c>
      <c r="S2" s="15" t="s">
        <v>25</v>
      </c>
      <c r="T2" s="15" t="s">
        <v>26</v>
      </c>
      <c r="U2" s="15" t="s">
        <v>27</v>
      </c>
      <c r="V2" s="15" t="s">
        <v>37</v>
      </c>
      <c r="W2" s="36" t="s">
        <v>28</v>
      </c>
      <c r="X2" s="18" t="s">
        <v>29</v>
      </c>
      <c r="Y2" s="15" t="s">
        <v>24</v>
      </c>
      <c r="Z2" s="15" t="s">
        <v>31</v>
      </c>
      <c r="AA2" s="16" t="s">
        <v>36</v>
      </c>
      <c r="AB2" s="16" t="s">
        <v>39</v>
      </c>
      <c r="AC2" s="14" t="s">
        <v>17</v>
      </c>
      <c r="AD2" s="15" t="s">
        <v>18</v>
      </c>
      <c r="AE2" s="15" t="s">
        <v>19</v>
      </c>
      <c r="AF2" s="15" t="s">
        <v>20</v>
      </c>
      <c r="AG2" s="15" t="s">
        <v>24</v>
      </c>
      <c r="AH2" s="15" t="s">
        <v>25</v>
      </c>
      <c r="AI2" s="15" t="s">
        <v>26</v>
      </c>
      <c r="AJ2" s="15" t="s">
        <v>27</v>
      </c>
      <c r="AK2" s="15" t="s">
        <v>37</v>
      </c>
      <c r="AL2" s="36" t="s">
        <v>28</v>
      </c>
      <c r="AM2" s="18" t="s">
        <v>29</v>
      </c>
      <c r="AN2" s="15" t="s">
        <v>24</v>
      </c>
      <c r="AO2" s="15" t="s">
        <v>31</v>
      </c>
      <c r="AP2" s="16" t="s">
        <v>36</v>
      </c>
      <c r="AQ2" s="16" t="s">
        <v>39</v>
      </c>
      <c r="AR2" s="14" t="s">
        <v>17</v>
      </c>
      <c r="AS2" s="15" t="s">
        <v>18</v>
      </c>
      <c r="AT2" s="15" t="s">
        <v>19</v>
      </c>
      <c r="AU2" s="15" t="s">
        <v>24</v>
      </c>
      <c r="AV2" s="15" t="s">
        <v>25</v>
      </c>
      <c r="AW2" s="15" t="s">
        <v>26</v>
      </c>
      <c r="AX2" s="15" t="s">
        <v>27</v>
      </c>
      <c r="AY2" s="15" t="s">
        <v>37</v>
      </c>
      <c r="AZ2" s="36" t="s">
        <v>28</v>
      </c>
      <c r="BA2" s="18" t="s">
        <v>29</v>
      </c>
      <c r="BB2" s="15" t="s">
        <v>24</v>
      </c>
      <c r="BC2" s="15" t="s">
        <v>31</v>
      </c>
      <c r="BD2" s="16" t="s">
        <v>36</v>
      </c>
      <c r="BE2" s="16" t="s">
        <v>39</v>
      </c>
      <c r="BF2" s="14" t="s">
        <v>17</v>
      </c>
      <c r="BG2" s="15" t="s">
        <v>18</v>
      </c>
      <c r="BH2" s="15" t="s">
        <v>19</v>
      </c>
      <c r="BI2" s="15" t="s">
        <v>24</v>
      </c>
      <c r="BJ2" s="15" t="s">
        <v>25</v>
      </c>
      <c r="BK2" s="15" t="s">
        <v>26</v>
      </c>
      <c r="BL2" s="15" t="s">
        <v>27</v>
      </c>
      <c r="BM2" s="15" t="s">
        <v>37</v>
      </c>
      <c r="BN2" s="36" t="s">
        <v>28</v>
      </c>
      <c r="BO2" s="18" t="s">
        <v>29</v>
      </c>
      <c r="BP2" s="15" t="s">
        <v>24</v>
      </c>
      <c r="BQ2" s="15" t="s">
        <v>31</v>
      </c>
      <c r="BR2" s="16" t="s">
        <v>36</v>
      </c>
      <c r="BS2" s="16" t="s">
        <v>39</v>
      </c>
      <c r="BT2" s="14" t="s">
        <v>17</v>
      </c>
      <c r="BU2" s="15" t="s">
        <v>18</v>
      </c>
      <c r="BV2" s="15" t="s">
        <v>19</v>
      </c>
      <c r="BW2" s="15" t="s">
        <v>24</v>
      </c>
      <c r="BX2" s="15" t="s">
        <v>25</v>
      </c>
      <c r="BY2" s="15" t="s">
        <v>26</v>
      </c>
      <c r="BZ2" s="15" t="s">
        <v>27</v>
      </c>
      <c r="CA2" s="15" t="s">
        <v>37</v>
      </c>
      <c r="CB2" s="36" t="s">
        <v>28</v>
      </c>
      <c r="CC2" s="18" t="s">
        <v>29</v>
      </c>
      <c r="CD2" s="15" t="s">
        <v>24</v>
      </c>
      <c r="CE2" s="15" t="s">
        <v>31</v>
      </c>
      <c r="CF2" s="16" t="s">
        <v>36</v>
      </c>
      <c r="CG2" s="16" t="s">
        <v>39</v>
      </c>
      <c r="CH2" s="14" t="s">
        <v>17</v>
      </c>
      <c r="CI2" s="15" t="s">
        <v>18</v>
      </c>
      <c r="CJ2" s="15" t="s">
        <v>24</v>
      </c>
      <c r="CK2" s="15" t="s">
        <v>25</v>
      </c>
      <c r="CL2" s="15" t="s">
        <v>26</v>
      </c>
      <c r="CM2" s="15" t="s">
        <v>27</v>
      </c>
      <c r="CN2" s="36" t="s">
        <v>28</v>
      </c>
      <c r="CO2" s="18" t="s">
        <v>29</v>
      </c>
      <c r="CP2" s="15" t="s">
        <v>30</v>
      </c>
      <c r="CQ2" s="15" t="s">
        <v>31</v>
      </c>
      <c r="CR2" s="16" t="s">
        <v>32</v>
      </c>
      <c r="CS2" s="14" t="s">
        <v>17</v>
      </c>
      <c r="CT2" s="15" t="s">
        <v>18</v>
      </c>
      <c r="CU2" s="15" t="s">
        <v>24</v>
      </c>
      <c r="CV2" s="15" t="s">
        <v>25</v>
      </c>
      <c r="CW2" s="15" t="s">
        <v>26</v>
      </c>
      <c r="CX2" s="15" t="s">
        <v>27</v>
      </c>
      <c r="CY2" s="36" t="s">
        <v>28</v>
      </c>
      <c r="CZ2" s="18" t="s">
        <v>29</v>
      </c>
      <c r="DA2" s="15" t="s">
        <v>30</v>
      </c>
      <c r="DB2" s="15" t="s">
        <v>31</v>
      </c>
      <c r="DC2" s="16" t="s">
        <v>32</v>
      </c>
      <c r="DD2" s="14" t="s">
        <v>17</v>
      </c>
      <c r="DE2" s="15" t="s">
        <v>18</v>
      </c>
      <c r="DF2" s="15" t="s">
        <v>24</v>
      </c>
      <c r="DG2" s="15" t="s">
        <v>25</v>
      </c>
      <c r="DH2" s="15" t="s">
        <v>26</v>
      </c>
      <c r="DI2" s="15" t="s">
        <v>27</v>
      </c>
      <c r="DJ2" s="36" t="s">
        <v>28</v>
      </c>
      <c r="DK2" s="18" t="s">
        <v>29</v>
      </c>
      <c r="DL2" s="15" t="s">
        <v>30</v>
      </c>
      <c r="DM2" s="15" t="s">
        <v>31</v>
      </c>
      <c r="DN2" s="16" t="s">
        <v>32</v>
      </c>
    </row>
    <row r="3" spans="1:118" ht="15.75" thickTop="1">
      <c r="A3" s="34"/>
      <c r="B3" s="34"/>
      <c r="C3" s="39"/>
      <c r="D3" s="40"/>
      <c r="E3" s="40"/>
      <c r="F3" s="31"/>
      <c r="G3" s="32"/>
      <c r="H3" s="21"/>
      <c r="I3" s="7"/>
      <c r="J3" s="23"/>
      <c r="K3" s="1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13"/>
      <c r="X3" s="6"/>
      <c r="Y3" s="10"/>
      <c r="Z3" s="3"/>
      <c r="AA3" s="11"/>
      <c r="AB3" s="30"/>
      <c r="AC3" s="12"/>
      <c r="AD3" s="2"/>
      <c r="AE3" s="2"/>
      <c r="AF3" s="2"/>
      <c r="AG3" s="3"/>
      <c r="AH3" s="3"/>
      <c r="AI3" s="3"/>
      <c r="AJ3" s="3"/>
      <c r="AK3" s="3"/>
      <c r="AL3" s="3"/>
      <c r="AM3" s="6"/>
      <c r="AN3" s="10"/>
      <c r="AO3" s="3"/>
      <c r="AP3" s="11"/>
      <c r="AQ3" s="30"/>
      <c r="AR3" s="12"/>
      <c r="AS3" s="2"/>
      <c r="AT3" s="2"/>
      <c r="AU3" s="3"/>
      <c r="AV3" s="3"/>
      <c r="AW3" s="3"/>
      <c r="AX3" s="3"/>
      <c r="AY3" s="3"/>
      <c r="AZ3" s="3"/>
      <c r="BA3" s="6"/>
      <c r="BB3" s="10"/>
      <c r="BC3" s="3"/>
      <c r="BD3" s="11"/>
      <c r="BE3" s="30"/>
      <c r="BF3" s="12"/>
      <c r="BG3" s="2"/>
      <c r="BH3" s="2"/>
      <c r="BI3" s="3"/>
      <c r="BJ3" s="3"/>
      <c r="BK3" s="3"/>
      <c r="BL3" s="3"/>
      <c r="BM3" s="3"/>
      <c r="BN3" s="3"/>
      <c r="BO3" s="6"/>
      <c r="BP3" s="10"/>
      <c r="BQ3" s="3"/>
      <c r="BR3" s="11"/>
      <c r="BS3" s="30"/>
      <c r="BT3" s="12"/>
      <c r="BU3" s="2"/>
      <c r="BV3" s="2"/>
      <c r="BW3" s="3"/>
      <c r="BX3" s="3"/>
      <c r="BY3" s="3"/>
      <c r="BZ3" s="3"/>
      <c r="CA3" s="3"/>
      <c r="CB3" s="3"/>
      <c r="CC3" s="6"/>
      <c r="CD3" s="10"/>
      <c r="CE3" s="3"/>
      <c r="CF3" s="11"/>
      <c r="CG3" s="30"/>
      <c r="CH3" s="12"/>
      <c r="CI3" s="2"/>
      <c r="CJ3" s="3"/>
      <c r="CK3" s="3"/>
      <c r="CL3" s="3"/>
      <c r="CM3" s="3"/>
      <c r="CN3" s="3"/>
      <c r="CO3" s="6"/>
      <c r="CP3" s="10"/>
      <c r="CQ3" s="3"/>
      <c r="CR3" s="11"/>
      <c r="CS3" s="12"/>
      <c r="CT3" s="2"/>
      <c r="CU3" s="3"/>
      <c r="CV3" s="3"/>
      <c r="CW3" s="3"/>
      <c r="CX3" s="3"/>
      <c r="CY3" s="3"/>
      <c r="CZ3" s="6"/>
      <c r="DA3" s="10"/>
      <c r="DB3" s="3"/>
      <c r="DC3" s="11"/>
      <c r="DD3" s="12"/>
      <c r="DE3" s="2"/>
      <c r="DF3" s="3"/>
      <c r="DG3" s="3"/>
      <c r="DH3" s="3"/>
      <c r="DI3" s="3"/>
      <c r="DJ3" s="3"/>
      <c r="DK3" s="6"/>
      <c r="DL3" s="10"/>
      <c r="DM3" s="3"/>
      <c r="DN3" s="11"/>
    </row>
    <row r="4" spans="1:118" ht="15">
      <c r="A4" s="34"/>
      <c r="B4" s="34"/>
      <c r="C4" s="41" t="s">
        <v>44</v>
      </c>
      <c r="D4" s="42"/>
      <c r="E4" s="42"/>
      <c r="F4" s="31"/>
      <c r="G4" s="32"/>
      <c r="H4" s="21"/>
      <c r="I4" s="7"/>
      <c r="J4" s="23"/>
      <c r="K4" s="12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13"/>
      <c r="X4" s="6"/>
      <c r="Y4" s="10"/>
      <c r="Z4" s="3"/>
      <c r="AA4" s="11"/>
      <c r="AB4" s="30"/>
      <c r="AC4" s="12"/>
      <c r="AD4" s="2"/>
      <c r="AE4" s="2"/>
      <c r="AF4" s="2"/>
      <c r="AG4" s="3"/>
      <c r="AH4" s="3"/>
      <c r="AI4" s="3"/>
      <c r="AJ4" s="3"/>
      <c r="AK4" s="3"/>
      <c r="AL4" s="3"/>
      <c r="AM4" s="6"/>
      <c r="AN4" s="10"/>
      <c r="AO4" s="3"/>
      <c r="AP4" s="11"/>
      <c r="AQ4" s="30"/>
      <c r="AR4" s="12"/>
      <c r="AS4" s="2"/>
      <c r="AT4" s="2"/>
      <c r="AU4" s="3"/>
      <c r="AV4" s="3"/>
      <c r="AW4" s="3"/>
      <c r="AX4" s="3"/>
      <c r="AY4" s="3"/>
      <c r="AZ4" s="3"/>
      <c r="BA4" s="6"/>
      <c r="BB4" s="10"/>
      <c r="BC4" s="3"/>
      <c r="BD4" s="11"/>
      <c r="BE4" s="30"/>
      <c r="BF4" s="12"/>
      <c r="BG4" s="2"/>
      <c r="BH4" s="2"/>
      <c r="BI4" s="3"/>
      <c r="BJ4" s="3"/>
      <c r="BK4" s="3"/>
      <c r="BL4" s="3"/>
      <c r="BM4" s="3"/>
      <c r="BN4" s="3"/>
      <c r="BO4" s="6"/>
      <c r="BP4" s="10"/>
      <c r="BQ4" s="3"/>
      <c r="BR4" s="11"/>
      <c r="BS4" s="30"/>
      <c r="BT4" s="12"/>
      <c r="BU4" s="2"/>
      <c r="BV4" s="2"/>
      <c r="BW4" s="3"/>
      <c r="BX4" s="3"/>
      <c r="BY4" s="3"/>
      <c r="BZ4" s="3"/>
      <c r="CA4" s="3"/>
      <c r="CB4" s="3"/>
      <c r="CC4" s="6"/>
      <c r="CD4" s="10"/>
      <c r="CE4" s="3"/>
      <c r="CF4" s="11"/>
      <c r="CG4" s="30"/>
      <c r="CH4" s="12"/>
      <c r="CI4" s="2"/>
      <c r="CJ4" s="3"/>
      <c r="CK4" s="3"/>
      <c r="CL4" s="3"/>
      <c r="CM4" s="3"/>
      <c r="CN4" s="3"/>
      <c r="CO4" s="6"/>
      <c r="CP4" s="10"/>
      <c r="CQ4" s="3"/>
      <c r="CR4" s="11"/>
      <c r="CS4" s="12"/>
      <c r="CT4" s="2"/>
      <c r="CU4" s="3"/>
      <c r="CV4" s="3"/>
      <c r="CW4" s="3"/>
      <c r="CX4" s="3"/>
      <c r="CY4" s="3"/>
      <c r="CZ4" s="6"/>
      <c r="DA4" s="10"/>
      <c r="DB4" s="3"/>
      <c r="DC4" s="11"/>
      <c r="DD4" s="12"/>
      <c r="DE4" s="2"/>
      <c r="DF4" s="3"/>
      <c r="DG4" s="3"/>
      <c r="DH4" s="3"/>
      <c r="DI4" s="3"/>
      <c r="DJ4" s="3"/>
      <c r="DK4" s="6"/>
      <c r="DL4" s="10"/>
      <c r="DM4" s="3"/>
      <c r="DN4" s="11"/>
    </row>
    <row r="5" spans="1:118" ht="15">
      <c r="A5" s="34">
        <v>5</v>
      </c>
      <c r="B5" s="34">
        <v>1</v>
      </c>
      <c r="C5" s="37" t="s">
        <v>43</v>
      </c>
      <c r="D5" s="25"/>
      <c r="E5" s="38" t="s">
        <v>44</v>
      </c>
      <c r="F5" s="31">
        <f xml:space="preserve"> AB5+AQ5+BE5+BS5</f>
        <v>260.34068910005533</v>
      </c>
      <c r="G5" s="32">
        <f>H5+I5+J5</f>
        <v>234.97000000000003</v>
      </c>
      <c r="H5" s="21">
        <f>X5+AM5+BA5+BO5+CC5+CO5+CZ5+DK5</f>
        <v>139.97000000000003</v>
      </c>
      <c r="I5" s="7">
        <f>Z5+AO5+BC5+BQ5+CE5+CQ5+DB5+DM5</f>
        <v>0</v>
      </c>
      <c r="J5" s="23">
        <f>R5+AG5+AU5+BI5+BW5+CJ5+CU5+DF5</f>
        <v>95</v>
      </c>
      <c r="K5" s="12">
        <v>26.71</v>
      </c>
      <c r="L5" s="2"/>
      <c r="M5" s="2"/>
      <c r="N5" s="2"/>
      <c r="O5" s="2"/>
      <c r="P5" s="2"/>
      <c r="Q5" s="2"/>
      <c r="R5" s="3">
        <v>67</v>
      </c>
      <c r="S5" s="3"/>
      <c r="T5" s="3"/>
      <c r="U5" s="3"/>
      <c r="V5" s="3"/>
      <c r="W5" s="13"/>
      <c r="X5" s="6">
        <f>IF(K5="DQ",0,K5+L5+M5+N5+O5+P5+Q5)</f>
        <v>26.71</v>
      </c>
      <c r="Y5" s="10">
        <f>R5</f>
        <v>67</v>
      </c>
      <c r="Z5" s="3">
        <f>(S5*5)+(T5*10)+(U5*10)+(V5*15)+(W5*20)</f>
        <v>0</v>
      </c>
      <c r="AA5" s="11">
        <f>IF(K5="DQ",0,X5+Y5+Z5)</f>
        <v>93.710000000000008</v>
      </c>
      <c r="AB5" s="30">
        <f>(MIN(AA$5:AA$24)/AA5)*100</f>
        <v>33.923807491196243</v>
      </c>
      <c r="AC5" s="12">
        <v>40.81</v>
      </c>
      <c r="AD5" s="2"/>
      <c r="AE5" s="2"/>
      <c r="AF5" s="2"/>
      <c r="AG5" s="3">
        <v>14</v>
      </c>
      <c r="AH5" s="3"/>
      <c r="AI5" s="3"/>
      <c r="AJ5" s="3"/>
      <c r="AK5" s="3"/>
      <c r="AL5" s="3"/>
      <c r="AM5" s="6">
        <f>IF(AC5="DQ",0,AC5+AD5+AE5+AF5)</f>
        <v>40.81</v>
      </c>
      <c r="AN5" s="10">
        <f>AG5</f>
        <v>14</v>
      </c>
      <c r="AO5" s="3">
        <f>(AH5*5)+(AI5*10)+(AJ5*10)+(AK5*15)+(AL5*20)</f>
        <v>0</v>
      </c>
      <c r="AP5" s="11">
        <f>IF(AC5="DQ",0,AM5+AN5+AO5)</f>
        <v>54.81</v>
      </c>
      <c r="AQ5" s="30">
        <f>(MIN(AP$5:AP$24)/AP5)*100</f>
        <v>63.83871556285348</v>
      </c>
      <c r="AR5" s="12">
        <v>35.96</v>
      </c>
      <c r="AS5" s="2"/>
      <c r="AT5" s="2"/>
      <c r="AU5" s="3">
        <v>7</v>
      </c>
      <c r="AV5" s="3"/>
      <c r="AW5" s="3"/>
      <c r="AX5" s="3"/>
      <c r="AY5" s="3"/>
      <c r="AZ5" s="3"/>
      <c r="BA5" s="6">
        <f>AR5+AS5+AT5</f>
        <v>35.96</v>
      </c>
      <c r="BB5" s="10">
        <f>AU5</f>
        <v>7</v>
      </c>
      <c r="BC5" s="3">
        <f>(AV5*5)+(AW5*10)+(AX5*10)+(AY5*15)+(AZ5*20)</f>
        <v>0</v>
      </c>
      <c r="BD5" s="11">
        <f>BA5+BB5+BC5</f>
        <v>42.96</v>
      </c>
      <c r="BE5" s="30">
        <f>(MIN(BD$5:BD$24)/BD5)*100</f>
        <v>84.008379888268152</v>
      </c>
      <c r="BF5" s="12">
        <v>36.49</v>
      </c>
      <c r="BG5" s="2"/>
      <c r="BH5" s="2"/>
      <c r="BI5" s="3">
        <v>7</v>
      </c>
      <c r="BJ5" s="3"/>
      <c r="BK5" s="3"/>
      <c r="BL5" s="3"/>
      <c r="BM5" s="3"/>
      <c r="BN5" s="3"/>
      <c r="BO5" s="6">
        <f>BF5+BG5+BH5</f>
        <v>36.49</v>
      </c>
      <c r="BP5" s="10">
        <f>BI5</f>
        <v>7</v>
      </c>
      <c r="BQ5" s="3">
        <f>(BJ5*5)+(BK5*10)+(BL5*10)+(BM5*15)+(BN5*20)</f>
        <v>0</v>
      </c>
      <c r="BR5" s="11">
        <f>IF(BF5="DQ",0,BO5+BP5+BQ5)</f>
        <v>43.49</v>
      </c>
      <c r="BS5" s="30">
        <f>(MIN(BR$5:BR$24)/BR5)*100</f>
        <v>78.569786157737411</v>
      </c>
      <c r="BT5" s="12"/>
      <c r="BU5" s="2"/>
      <c r="BV5" s="2"/>
      <c r="BW5" s="3"/>
      <c r="BX5" s="3"/>
      <c r="BY5" s="3"/>
      <c r="BZ5" s="3"/>
      <c r="CA5" s="3"/>
      <c r="CB5" s="3"/>
      <c r="CC5" s="6">
        <f>IF(BT5="DQ",0,BT5+BU5+BV5)</f>
        <v>0</v>
      </c>
      <c r="CD5" s="10">
        <f>BW5</f>
        <v>0</v>
      </c>
      <c r="CE5" s="3">
        <f>(BX5*5)+(BY5*10)+(BZ5*10)+(CA5*15)+(CB5*20)</f>
        <v>0</v>
      </c>
      <c r="CF5" s="11">
        <f>IF(BT5="DQ",0,CC5+CD5+CE5)</f>
        <v>0</v>
      </c>
      <c r="CG5" s="30" t="e">
        <f>(MIN(CF$5:CF$24)/CF5)*100</f>
        <v>#DIV/0!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CJ5/2</f>
        <v>0</v>
      </c>
      <c r="CQ5" s="3">
        <f>(CJ5*5)+(CK5*10)+(CL5*10)+(CM5*15)+(CN5*20)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CU5/2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DF5/2</f>
        <v>0</v>
      </c>
      <c r="DM5" s="3">
        <f>(DG5*3)+(DH5*5)+(DI5*5)+(DJ5*20)</f>
        <v>0</v>
      </c>
      <c r="DN5" s="11">
        <f>DK5+DL5+DM5</f>
        <v>0</v>
      </c>
    </row>
    <row r="6" spans="1:118" ht="15">
      <c r="A6" s="34">
        <v>7</v>
      </c>
      <c r="B6" s="34">
        <v>2</v>
      </c>
      <c r="C6" s="37" t="s">
        <v>56</v>
      </c>
      <c r="D6" s="9"/>
      <c r="E6" s="38" t="s">
        <v>44</v>
      </c>
      <c r="F6" s="31">
        <f xml:space="preserve"> AB6+AQ6+BE6+BS6</f>
        <v>230.35148835942866</v>
      </c>
      <c r="G6" s="32">
        <f>H6+I6+J6</f>
        <v>240.51</v>
      </c>
      <c r="H6" s="21">
        <f>X6+AM6+BA6+BO6+CC6+CO6+CZ6+DK6</f>
        <v>166.51</v>
      </c>
      <c r="I6" s="7">
        <f>Z6+AO6+BC6+BQ6+CE6+CQ6+DB6+DM6</f>
        <v>20</v>
      </c>
      <c r="J6" s="23">
        <f>R6+AG6+AU6+BI6+BW6+CJ6+CU6+DF6</f>
        <v>54</v>
      </c>
      <c r="K6" s="12">
        <v>33.380000000000003</v>
      </c>
      <c r="L6" s="2"/>
      <c r="M6" s="2"/>
      <c r="N6" s="2"/>
      <c r="O6" s="2"/>
      <c r="P6" s="2"/>
      <c r="Q6" s="2"/>
      <c r="R6" s="3">
        <v>15</v>
      </c>
      <c r="S6" s="3"/>
      <c r="T6" s="3"/>
      <c r="U6" s="3"/>
      <c r="V6" s="3"/>
      <c r="W6" s="13"/>
      <c r="X6" s="6">
        <f>IF(K6="DQ",0,K6+L6+M6+N6+O6+P6+Q6)</f>
        <v>33.380000000000003</v>
      </c>
      <c r="Y6" s="10">
        <f>R6</f>
        <v>15</v>
      </c>
      <c r="Z6" s="3">
        <f>(S6*5)+(T6*10)+(U6*10)+(V6*15)+(W6*20)</f>
        <v>0</v>
      </c>
      <c r="AA6" s="11">
        <f>IF(K6="DQ",0,X6+Y6+Z6)</f>
        <v>48.38</v>
      </c>
      <c r="AB6" s="30">
        <f>(MIN(AA$5:AA$24)/AA6)*100</f>
        <v>65.708970649028515</v>
      </c>
      <c r="AC6" s="12">
        <v>37.97</v>
      </c>
      <c r="AD6" s="2"/>
      <c r="AE6" s="2"/>
      <c r="AF6" s="2"/>
      <c r="AG6" s="3">
        <v>30</v>
      </c>
      <c r="AH6" s="3"/>
      <c r="AI6" s="3"/>
      <c r="AJ6" s="3"/>
      <c r="AK6" s="3"/>
      <c r="AL6" s="3"/>
      <c r="AM6" s="6">
        <f>IF(AC6="DQ",0,AC6+AD6+AE6+AF6)</f>
        <v>37.97</v>
      </c>
      <c r="AN6" s="10">
        <f>AG6</f>
        <v>30</v>
      </c>
      <c r="AO6" s="3">
        <f>(AH6*5)+(AI6*10)+(AJ6*10)+(AK6*15)+(AL6*20)</f>
        <v>0</v>
      </c>
      <c r="AP6" s="11">
        <f>IF(AC6="DQ",0,AM6+AN6+AO6)</f>
        <v>67.97</v>
      </c>
      <c r="AQ6" s="30">
        <f>(MIN(AP$5:AP$24)/AP6)*100</f>
        <v>51.478593497131072</v>
      </c>
      <c r="AR6" s="12">
        <v>46.39</v>
      </c>
      <c r="AS6" s="2"/>
      <c r="AT6" s="2"/>
      <c r="AU6" s="3">
        <v>6</v>
      </c>
      <c r="AV6" s="3"/>
      <c r="AW6" s="3"/>
      <c r="AX6" s="3">
        <v>1</v>
      </c>
      <c r="AY6" s="3"/>
      <c r="AZ6" s="3"/>
      <c r="BA6" s="6">
        <f>AR6+AS6+AT6</f>
        <v>46.39</v>
      </c>
      <c r="BB6" s="10">
        <f>AU6</f>
        <v>6</v>
      </c>
      <c r="BC6" s="3">
        <f>(AV6*5)+(AW6*10)+(AX6*10)+(AY6*15)+(AZ6*20)</f>
        <v>10</v>
      </c>
      <c r="BD6" s="11">
        <f>BA6+BB6+BC6</f>
        <v>62.39</v>
      </c>
      <c r="BE6" s="30">
        <f>(MIN(BD$5:BD$24)/BD6)*100</f>
        <v>57.845808623176801</v>
      </c>
      <c r="BF6" s="12">
        <v>48.77</v>
      </c>
      <c r="BG6" s="2"/>
      <c r="BH6" s="2"/>
      <c r="BI6" s="3">
        <v>3</v>
      </c>
      <c r="BJ6" s="3"/>
      <c r="BK6" s="3"/>
      <c r="BL6" s="3">
        <v>1</v>
      </c>
      <c r="BM6" s="3"/>
      <c r="BN6" s="3"/>
      <c r="BO6" s="6">
        <f>BF6+BG6+BH6</f>
        <v>48.77</v>
      </c>
      <c r="BP6" s="10">
        <f>BI6</f>
        <v>3</v>
      </c>
      <c r="BQ6" s="3">
        <f>(BJ6*5)+(BK6*10)+(BL6*10)+(BM6*15)+(BN6*20)</f>
        <v>10</v>
      </c>
      <c r="BR6" s="11">
        <f>IF(BF6="DQ",0,BO6+BP6+BQ6)</f>
        <v>61.77</v>
      </c>
      <c r="BS6" s="30">
        <f>(MIN(BR$5:BR$24)/BR6)*100</f>
        <v>55.318115590092276</v>
      </c>
      <c r="BT6" s="12"/>
      <c r="BU6" s="2"/>
      <c r="BV6" s="2"/>
      <c r="BW6" s="3"/>
      <c r="BX6" s="3"/>
      <c r="BY6" s="3"/>
      <c r="BZ6" s="3"/>
      <c r="CA6" s="3"/>
      <c r="CB6" s="3"/>
      <c r="CC6" s="6">
        <f>IF(BT6="DQ",0,BT6+BU6+BV6)</f>
        <v>0</v>
      </c>
      <c r="CD6" s="10">
        <f>BW6</f>
        <v>0</v>
      </c>
      <c r="CE6" s="3">
        <f>(BX6*5)+(BY6*10)+(BZ6*10)+(CA6*15)+(CB6*20)</f>
        <v>0</v>
      </c>
      <c r="CF6" s="11">
        <f>IF(BT6="DQ",0,CC6+CD6+CE6)</f>
        <v>0</v>
      </c>
      <c r="CG6" s="30" t="e">
        <f>(MIN(CF$5:CF$24)/CF6)*100</f>
        <v>#DIV/0!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CJ6/2</f>
        <v>0</v>
      </c>
      <c r="CQ6" s="3">
        <f>(CJ6*5)+(CK6*10)+(CL6*10)+(CM6*15)+(CN6*20)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CU6/2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DF6/2</f>
        <v>0</v>
      </c>
      <c r="DM6" s="3">
        <f>(DG6*3)+(DH6*5)+(DI6*5)+(DJ6*20)</f>
        <v>0</v>
      </c>
      <c r="DN6" s="11">
        <f>DK6+DL6+DM6</f>
        <v>0</v>
      </c>
    </row>
    <row r="7" spans="1:118" ht="15">
      <c r="A7" s="34">
        <v>8</v>
      </c>
      <c r="B7" s="34">
        <v>3</v>
      </c>
      <c r="C7" s="37" t="s">
        <v>54</v>
      </c>
      <c r="D7" s="25"/>
      <c r="E7" s="38" t="s">
        <v>44</v>
      </c>
      <c r="F7" s="31">
        <f xml:space="preserve"> AB7+AQ7+BE7+BS7</f>
        <v>224.36886446091685</v>
      </c>
      <c r="G7" s="32">
        <f>H7+I7+J7</f>
        <v>284.02999999999997</v>
      </c>
      <c r="H7" s="21">
        <f>X7+AM7+BA7+BO7+CC7+CO7+CZ7+DK7</f>
        <v>130.03</v>
      </c>
      <c r="I7" s="7">
        <f>Z7+AO7+BC7+BQ7+CE7+CQ7+DB7+DM7</f>
        <v>35</v>
      </c>
      <c r="J7" s="23">
        <f>R7+AG7+AU7+BI7+BW7+CJ7+CU7+DF7</f>
        <v>119</v>
      </c>
      <c r="K7" s="12">
        <v>25.05</v>
      </c>
      <c r="L7" s="2"/>
      <c r="M7" s="2"/>
      <c r="N7" s="2"/>
      <c r="O7" s="2"/>
      <c r="P7" s="2"/>
      <c r="Q7" s="2"/>
      <c r="R7" s="3">
        <v>8</v>
      </c>
      <c r="S7" s="3"/>
      <c r="T7" s="3"/>
      <c r="U7" s="3"/>
      <c r="V7" s="3"/>
      <c r="W7" s="13"/>
      <c r="X7" s="6">
        <f>IF(K7="DQ",0,K7+L7+M7+N7+O7+P7+Q7)</f>
        <v>25.05</v>
      </c>
      <c r="Y7" s="10">
        <f>R7</f>
        <v>8</v>
      </c>
      <c r="Z7" s="3">
        <f>(S7*5)+(T7*10)+(U7*10)+(V7*15)+(W7*20)</f>
        <v>0</v>
      </c>
      <c r="AA7" s="11">
        <f>IF(K7="DQ",0,X7+Y7+Z7)</f>
        <v>33.049999999999997</v>
      </c>
      <c r="AB7" s="30">
        <f>(MIN(AA$5:AA$24)/AA7)*100</f>
        <v>96.187594553706518</v>
      </c>
      <c r="AC7" s="12">
        <v>38.89</v>
      </c>
      <c r="AD7" s="2"/>
      <c r="AE7" s="2"/>
      <c r="AF7" s="2"/>
      <c r="AG7" s="3">
        <v>47</v>
      </c>
      <c r="AH7" s="3"/>
      <c r="AI7" s="3"/>
      <c r="AJ7" s="3"/>
      <c r="AK7" s="3"/>
      <c r="AL7" s="3"/>
      <c r="AM7" s="6">
        <f>IF(AC7="DQ",0,AC7+AD7+AE7+AF7)</f>
        <v>38.89</v>
      </c>
      <c r="AN7" s="10">
        <f>AG7</f>
        <v>47</v>
      </c>
      <c r="AO7" s="3">
        <f>(AH7*5)+(AI7*10)+(AJ7*10)+(AK7*15)+(AL7*20)</f>
        <v>0</v>
      </c>
      <c r="AP7" s="11">
        <f>IF(AC7="DQ",0,AM7+AN7+AO7)</f>
        <v>85.89</v>
      </c>
      <c r="AQ7" s="30">
        <f>(MIN(AP$5:AP$24)/AP7)*100</f>
        <v>40.738153452089875</v>
      </c>
      <c r="AR7" s="12">
        <v>33.15</v>
      </c>
      <c r="AS7" s="2"/>
      <c r="AT7" s="2"/>
      <c r="AU7" s="3">
        <v>49</v>
      </c>
      <c r="AV7" s="3">
        <v>1</v>
      </c>
      <c r="AW7" s="3"/>
      <c r="AX7" s="3">
        <v>1</v>
      </c>
      <c r="AY7" s="3"/>
      <c r="AZ7" s="3"/>
      <c r="BA7" s="6">
        <f>AR7+AS7+AT7</f>
        <v>33.15</v>
      </c>
      <c r="BB7" s="10">
        <f>AU7</f>
        <v>49</v>
      </c>
      <c r="BC7" s="3">
        <f>(AV7*5)+(AW7*10)+(AX7*10)+(AY7*15)+(AZ7*20)</f>
        <v>15</v>
      </c>
      <c r="BD7" s="11">
        <f>BA7+BB7+BC7</f>
        <v>97.15</v>
      </c>
      <c r="BE7" s="30">
        <f>(MIN(BD$5:BD$24)/BD7)*100</f>
        <v>37.14873906330417</v>
      </c>
      <c r="BF7" s="12">
        <v>32.94</v>
      </c>
      <c r="BG7" s="2"/>
      <c r="BH7" s="2"/>
      <c r="BI7" s="3">
        <v>15</v>
      </c>
      <c r="BJ7" s="3"/>
      <c r="BK7" s="3">
        <v>1</v>
      </c>
      <c r="BL7" s="3">
        <v>1</v>
      </c>
      <c r="BM7" s="3"/>
      <c r="BN7" s="3"/>
      <c r="BO7" s="6">
        <f>BF7+BG7+BH7</f>
        <v>32.94</v>
      </c>
      <c r="BP7" s="10">
        <f>BI7</f>
        <v>15</v>
      </c>
      <c r="BQ7" s="3">
        <f>(BJ7*5)+(BK7*10)+(BL7*10)+(BM7*15)+(BN7*20)</f>
        <v>20</v>
      </c>
      <c r="BR7" s="11">
        <f>IF(BF7="DQ",0,BO7+BP7+BQ7)</f>
        <v>67.94</v>
      </c>
      <c r="BS7" s="30">
        <f>(MIN(BR$5:BR$24)/BR7)*100</f>
        <v>50.294377391816312</v>
      </c>
      <c r="BT7" s="12"/>
      <c r="BU7" s="2"/>
      <c r="BV7" s="2"/>
      <c r="BW7" s="3"/>
      <c r="BX7" s="3"/>
      <c r="BY7" s="3"/>
      <c r="BZ7" s="3"/>
      <c r="CA7" s="3"/>
      <c r="CB7" s="3"/>
      <c r="CC7" s="6">
        <f>IF(BT7="DQ",0,BT7+BU7+BV7)</f>
        <v>0</v>
      </c>
      <c r="CD7" s="10">
        <f>BW7</f>
        <v>0</v>
      </c>
      <c r="CE7" s="3">
        <f>(BX7*5)+(BY7*10)+(BZ7*10)+(CA7*15)+(CB7*20)</f>
        <v>0</v>
      </c>
      <c r="CF7" s="11">
        <f>IF(BT7="DQ",0,CC7+CD7+CE7)</f>
        <v>0</v>
      </c>
      <c r="CG7" s="30" t="e">
        <f>(MIN(CF$5:CF$24)/CF7)*100</f>
        <v>#DIV/0!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CJ7/2</f>
        <v>0</v>
      </c>
      <c r="CQ7" s="3">
        <f>(CJ7*5)+(CK7*10)+(CL7*10)+(CM7*15)+(CN7*20)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CU7/2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DF7/2</f>
        <v>0</v>
      </c>
      <c r="DM7" s="3">
        <f>(DG7*3)+(DH7*5)+(DI7*5)+(DJ7*20)</f>
        <v>0</v>
      </c>
      <c r="DN7" s="11">
        <f>DK7+DL7+DM7</f>
        <v>0</v>
      </c>
    </row>
    <row r="8" spans="1:118" ht="15">
      <c r="A8" s="34">
        <v>11</v>
      </c>
      <c r="B8" s="34">
        <v>4</v>
      </c>
      <c r="C8" s="37" t="s">
        <v>50</v>
      </c>
      <c r="D8" s="25"/>
      <c r="E8" s="38" t="s">
        <v>44</v>
      </c>
      <c r="F8" s="31">
        <f xml:space="preserve"> AB8+AQ8+BE8+BS8</f>
        <v>204.29912281032617</v>
      </c>
      <c r="G8" s="32">
        <f>H8+I8+J8</f>
        <v>272.40999999999997</v>
      </c>
      <c r="H8" s="21">
        <f>X8+AM8+BA8+BO8+CC8+CO8+CZ8+DK8</f>
        <v>148.41</v>
      </c>
      <c r="I8" s="7">
        <f>Z8+AO8+BC8+BQ8+CE8+CQ8+DB8+DM8</f>
        <v>35</v>
      </c>
      <c r="J8" s="23">
        <f>R8+AG8+AU8+BI8+BW8+CJ8+CU8+DF8</f>
        <v>89</v>
      </c>
      <c r="K8" s="12">
        <v>25</v>
      </c>
      <c r="L8" s="2"/>
      <c r="M8" s="2"/>
      <c r="N8" s="2"/>
      <c r="O8" s="2"/>
      <c r="P8" s="2"/>
      <c r="Q8" s="2"/>
      <c r="R8" s="3">
        <v>27</v>
      </c>
      <c r="S8" s="3">
        <v>1</v>
      </c>
      <c r="T8" s="3"/>
      <c r="U8" s="3"/>
      <c r="V8" s="3"/>
      <c r="W8" s="13"/>
      <c r="X8" s="6">
        <f>IF(K8="DQ",0,K8+L8+M8+N8+O8+P8+Q8)</f>
        <v>25</v>
      </c>
      <c r="Y8" s="10">
        <f>R8</f>
        <v>27</v>
      </c>
      <c r="Z8" s="3">
        <f>(S8*5)+(T8*10)+(U8*10)+(V8*15)+(W8*20)</f>
        <v>5</v>
      </c>
      <c r="AA8" s="11">
        <f>IF(K8="DQ",0,X8+Y8+Z8)</f>
        <v>57</v>
      </c>
      <c r="AB8" s="30">
        <f>(MIN(AA$5:AA$24)/AA8)*100</f>
        <v>55.771929824561404</v>
      </c>
      <c r="AC8" s="12">
        <v>38.78</v>
      </c>
      <c r="AD8" s="2"/>
      <c r="AE8" s="2"/>
      <c r="AF8" s="2"/>
      <c r="AG8" s="3">
        <v>26</v>
      </c>
      <c r="AH8" s="3"/>
      <c r="AI8" s="3"/>
      <c r="AJ8" s="3">
        <v>1</v>
      </c>
      <c r="AK8" s="3"/>
      <c r="AL8" s="3"/>
      <c r="AM8" s="6">
        <f>IF(AC8="DQ",0,AC8+AD8+AE8+AF8)</f>
        <v>38.78</v>
      </c>
      <c r="AN8" s="10">
        <f>AG8</f>
        <v>26</v>
      </c>
      <c r="AO8" s="3">
        <f>(AH8*5)+(AI8*10)+(AJ8*10)+(AK8*15)+(AL8*20)</f>
        <v>10</v>
      </c>
      <c r="AP8" s="11">
        <f>IF(AC8="DQ",0,AM8+AN8+AO8)</f>
        <v>74.78</v>
      </c>
      <c r="AQ8" s="30">
        <f>(MIN(AP$5:AP$24)/AP8)*100</f>
        <v>46.790585718106435</v>
      </c>
      <c r="AR8" s="12">
        <v>36.82</v>
      </c>
      <c r="AS8" s="2"/>
      <c r="AT8" s="2"/>
      <c r="AU8" s="3">
        <v>20</v>
      </c>
      <c r="AV8" s="3">
        <v>1</v>
      </c>
      <c r="AW8" s="3"/>
      <c r="AX8" s="3"/>
      <c r="AY8" s="3"/>
      <c r="AZ8" s="3"/>
      <c r="BA8" s="6">
        <f>AR8+AS8+AT8</f>
        <v>36.82</v>
      </c>
      <c r="BB8" s="10">
        <f>AU8</f>
        <v>20</v>
      </c>
      <c r="BC8" s="3">
        <f>(AV8*5)+(AW8*10)+(AX8*10)+(AY8*15)+(AZ8*20)</f>
        <v>5</v>
      </c>
      <c r="BD8" s="11">
        <f>BA8+BB8+BC8</f>
        <v>61.82</v>
      </c>
      <c r="BE8" s="30">
        <f>(MIN(BD$5:BD$24)/BD8)*100</f>
        <v>58.379165318667106</v>
      </c>
      <c r="BF8" s="12">
        <v>47.81</v>
      </c>
      <c r="BG8" s="2"/>
      <c r="BH8" s="2"/>
      <c r="BI8" s="3">
        <v>16</v>
      </c>
      <c r="BJ8" s="3">
        <v>1</v>
      </c>
      <c r="BK8" s="3"/>
      <c r="BL8" s="3">
        <v>1</v>
      </c>
      <c r="BM8" s="3"/>
      <c r="BN8" s="3"/>
      <c r="BO8" s="6">
        <f>BF8+BG8+BH8</f>
        <v>47.81</v>
      </c>
      <c r="BP8" s="10">
        <f>BI8</f>
        <v>16</v>
      </c>
      <c r="BQ8" s="3">
        <f>(BJ8*5)+(BK8*10)+(BL8*10)+(BM8*15)+(BN8*20)</f>
        <v>15</v>
      </c>
      <c r="BR8" s="11">
        <f>IF(BF8="DQ",0,BO8+BP8+BQ8)</f>
        <v>78.81</v>
      </c>
      <c r="BS8" s="30">
        <f>(MIN(BR$5:BR$24)/BR8)*100</f>
        <v>43.357441948991244</v>
      </c>
      <c r="BT8" s="12"/>
      <c r="BU8" s="2"/>
      <c r="BV8" s="2"/>
      <c r="BW8" s="3"/>
      <c r="BX8" s="3"/>
      <c r="BY8" s="3"/>
      <c r="BZ8" s="3"/>
      <c r="CA8" s="3"/>
      <c r="CB8" s="3"/>
      <c r="CC8" s="6">
        <f>IF(BT8="DQ",0,BT8+BU8+BV8)</f>
        <v>0</v>
      </c>
      <c r="CD8" s="10">
        <f>BW8</f>
        <v>0</v>
      </c>
      <c r="CE8" s="3">
        <f>(BX8*5)+(BY8*10)+(BZ8*10)+(CA8*15)+(CB8*20)</f>
        <v>0</v>
      </c>
      <c r="CF8" s="11">
        <f>IF(BT8="DQ",0,CC8+CD8+CE8)</f>
        <v>0</v>
      </c>
      <c r="CG8" s="30" t="e">
        <f>(MIN(CF$5:CF$24)/CF8)*100</f>
        <v>#DIV/0!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CJ8/2</f>
        <v>0</v>
      </c>
      <c r="CQ8" s="3">
        <f>(CJ8*5)+(CK8*10)+(CL8*10)+(CM8*15)+(CN8*20)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CU8/2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DF8/2</f>
        <v>0</v>
      </c>
      <c r="DM8" s="3">
        <f>(DG8*3)+(DH8*5)+(DI8*5)+(DJ8*20)</f>
        <v>0</v>
      </c>
      <c r="DN8" s="11">
        <f>DK8+DL8+DM8</f>
        <v>0</v>
      </c>
    </row>
    <row r="9" spans="1:118" ht="15">
      <c r="A9" s="34">
        <v>13</v>
      </c>
      <c r="B9" s="34">
        <v>5</v>
      </c>
      <c r="C9" s="37" t="s">
        <v>51</v>
      </c>
      <c r="D9" s="9"/>
      <c r="E9" s="9" t="s">
        <v>44</v>
      </c>
      <c r="F9" s="31">
        <f xml:space="preserve"> AB9+AQ9+BE9+BS9</f>
        <v>192.52809149292193</v>
      </c>
      <c r="G9" s="32">
        <f>H9+I9+J9</f>
        <v>287.81</v>
      </c>
      <c r="H9" s="21">
        <f>X9+AM9+BA9+BO9+CC9+CO9+CZ9+DK9</f>
        <v>131.81</v>
      </c>
      <c r="I9" s="7">
        <f>Z9+AO9+BC9+BQ9+CE9+CQ9+DB9+DM9</f>
        <v>35</v>
      </c>
      <c r="J9" s="23">
        <f>R9+AG9+AU9+BI9+BW9+CJ9+CU9+DF9</f>
        <v>121</v>
      </c>
      <c r="K9" s="12">
        <v>16.09</v>
      </c>
      <c r="L9" s="2"/>
      <c r="M9" s="2"/>
      <c r="N9" s="2"/>
      <c r="O9" s="2"/>
      <c r="P9" s="2"/>
      <c r="Q9" s="2"/>
      <c r="R9" s="3">
        <v>51</v>
      </c>
      <c r="S9" s="3"/>
      <c r="T9" s="3"/>
      <c r="U9" s="3"/>
      <c r="V9" s="3"/>
      <c r="W9" s="13"/>
      <c r="X9" s="6">
        <f>IF(K9="DQ",0,K9+L9+M9+N9+O9+P9+Q9)</f>
        <v>16.09</v>
      </c>
      <c r="Y9" s="10">
        <f>R9</f>
        <v>51</v>
      </c>
      <c r="Z9" s="3">
        <f>(S9*5)+(T9*10)+(U9*10)+(V9*15)+(W9*20)</f>
        <v>0</v>
      </c>
      <c r="AA9" s="11">
        <f>IF(K9="DQ",0,X9+Y9+Z9)</f>
        <v>67.09</v>
      </c>
      <c r="AB9" s="30">
        <f>(MIN(AA$5:AA$24)/AA9)*100</f>
        <v>47.384110895811595</v>
      </c>
      <c r="AC9" s="12">
        <v>34.549999999999997</v>
      </c>
      <c r="AD9" s="2"/>
      <c r="AE9" s="2"/>
      <c r="AF9" s="2"/>
      <c r="AG9" s="3">
        <v>27</v>
      </c>
      <c r="AH9" s="3"/>
      <c r="AI9" s="3"/>
      <c r="AJ9" s="3"/>
      <c r="AK9" s="3"/>
      <c r="AL9" s="3"/>
      <c r="AM9" s="6">
        <f>IF(AC9="DQ",0,AC9+AD9+AE9+AF9)</f>
        <v>34.549999999999997</v>
      </c>
      <c r="AN9" s="10">
        <f>AG9</f>
        <v>27</v>
      </c>
      <c r="AO9" s="3">
        <f>(AH9*5)+(AI9*10)+(AJ9*10)+(AK9*15)+(AL9*20)</f>
        <v>0</v>
      </c>
      <c r="AP9" s="11">
        <f>IF(AC9="DQ",0,AM9+AN9+AO9)</f>
        <v>61.55</v>
      </c>
      <c r="AQ9" s="30">
        <f>(MIN(AP$5:AP$24)/AP9)*100</f>
        <v>56.84809098294069</v>
      </c>
      <c r="AR9" s="12">
        <v>36.22</v>
      </c>
      <c r="AS9" s="2"/>
      <c r="AT9" s="2"/>
      <c r="AU9" s="3">
        <v>33</v>
      </c>
      <c r="AV9" s="3"/>
      <c r="AW9" s="3"/>
      <c r="AX9" s="3">
        <v>1</v>
      </c>
      <c r="AY9" s="3"/>
      <c r="AZ9" s="3"/>
      <c r="BA9" s="6">
        <f>AR9+AS9+AT9</f>
        <v>36.22</v>
      </c>
      <c r="BB9" s="10">
        <f>AU9</f>
        <v>33</v>
      </c>
      <c r="BC9" s="3">
        <f>(AV9*5)+(AW9*10)+(AX9*10)+(AY9*15)+(AZ9*20)</f>
        <v>10</v>
      </c>
      <c r="BD9" s="11">
        <f>BA9+BB9+BC9</f>
        <v>79.22</v>
      </c>
      <c r="BE9" s="30">
        <f>(MIN(BD$5:BD$24)/BD9)*100</f>
        <v>45.556677606664984</v>
      </c>
      <c r="BF9" s="12">
        <v>44.95</v>
      </c>
      <c r="BG9" s="2"/>
      <c r="BH9" s="2"/>
      <c r="BI9" s="3">
        <v>10</v>
      </c>
      <c r="BJ9" s="3"/>
      <c r="BK9" s="3"/>
      <c r="BL9" s="3">
        <v>1</v>
      </c>
      <c r="BM9" s="3">
        <v>1</v>
      </c>
      <c r="BN9" s="3"/>
      <c r="BO9" s="6">
        <f>BF9+BG9+BH9</f>
        <v>44.95</v>
      </c>
      <c r="BP9" s="10">
        <f>BI9</f>
        <v>10</v>
      </c>
      <c r="BQ9" s="3">
        <f>(BJ9*5)+(BK9*10)+(BL9*10)+(BM9*15)+(BN9*20)</f>
        <v>25</v>
      </c>
      <c r="BR9" s="11">
        <f>IF(BF9="DQ",0,BO9+BP9+BQ9)</f>
        <v>79.95</v>
      </c>
      <c r="BS9" s="30">
        <f>(MIN(BR$5:BR$24)/BR9)*100</f>
        <v>42.73921200750469</v>
      </c>
      <c r="BT9" s="12"/>
      <c r="BU9" s="2"/>
      <c r="BV9" s="2"/>
      <c r="BW9" s="3"/>
      <c r="BX9" s="3"/>
      <c r="BY9" s="3"/>
      <c r="BZ9" s="3"/>
      <c r="CA9" s="3"/>
      <c r="CB9" s="3"/>
      <c r="CC9" s="6">
        <f>IF(BT9="DQ",0,BT9+BU9+BV9)</f>
        <v>0</v>
      </c>
      <c r="CD9" s="10">
        <f>BW9</f>
        <v>0</v>
      </c>
      <c r="CE9" s="3">
        <f>(BX9*5)+(BY9*10)+(BZ9*10)+(CA9*15)+(CB9*20)</f>
        <v>0</v>
      </c>
      <c r="CF9" s="11">
        <f>IF(BT9="DQ",0,CC9+CD9+CE9)</f>
        <v>0</v>
      </c>
      <c r="CG9" s="30" t="e">
        <f>(MIN(CF$5:CF$24)/CF9)*100</f>
        <v>#DIV/0!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CJ9/2</f>
        <v>0</v>
      </c>
      <c r="CQ9" s="3">
        <f>(CJ9*5)+(CK9*10)+(CL9*10)+(CM9*15)+(CN9*20)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CU9/2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DF9/2</f>
        <v>0</v>
      </c>
      <c r="DM9" s="3">
        <f>(DG9*3)+(DH9*5)+(DI9*5)+(DJ9*20)</f>
        <v>0</v>
      </c>
      <c r="DN9" s="11">
        <f>DK9+DL9+DM9</f>
        <v>0</v>
      </c>
    </row>
    <row r="10" spans="1:118" ht="15">
      <c r="A10" s="34"/>
      <c r="B10" s="34"/>
      <c r="C10" s="39"/>
      <c r="D10" s="40"/>
      <c r="E10" s="40"/>
      <c r="F10" s="31"/>
      <c r="G10" s="32"/>
      <c r="H10" s="21"/>
      <c r="I10" s="7"/>
      <c r="J10" s="23"/>
      <c r="K10" s="12"/>
      <c r="L10" s="2"/>
      <c r="M10" s="2"/>
      <c r="N10" s="2"/>
      <c r="O10" s="2"/>
      <c r="P10" s="2"/>
      <c r="Q10" s="2"/>
      <c r="R10" s="3"/>
      <c r="S10" s="3"/>
      <c r="T10" s="3"/>
      <c r="U10" s="3"/>
      <c r="V10" s="3"/>
      <c r="W10" s="13"/>
      <c r="X10" s="6"/>
      <c r="Y10" s="10"/>
      <c r="Z10" s="3"/>
      <c r="AA10" s="11"/>
      <c r="AB10" s="30"/>
      <c r="AC10" s="12"/>
      <c r="AD10" s="2"/>
      <c r="AE10" s="2"/>
      <c r="AF10" s="2"/>
      <c r="AG10" s="3"/>
      <c r="AH10" s="3"/>
      <c r="AI10" s="3"/>
      <c r="AJ10" s="3"/>
      <c r="AK10" s="3"/>
      <c r="AL10" s="3"/>
      <c r="AM10" s="6"/>
      <c r="AN10" s="10"/>
      <c r="AO10" s="3"/>
      <c r="AP10" s="11"/>
      <c r="AQ10" s="30"/>
      <c r="AR10" s="12"/>
      <c r="AS10" s="2"/>
      <c r="AT10" s="2"/>
      <c r="AU10" s="3"/>
      <c r="AV10" s="3"/>
      <c r="AW10" s="3"/>
      <c r="AX10" s="3"/>
      <c r="AY10" s="3"/>
      <c r="AZ10" s="3"/>
      <c r="BA10" s="6"/>
      <c r="BB10" s="10"/>
      <c r="BC10" s="3"/>
      <c r="BD10" s="11"/>
      <c r="BE10" s="30"/>
      <c r="BF10" s="12"/>
      <c r="BG10" s="2"/>
      <c r="BH10" s="2"/>
      <c r="BI10" s="3"/>
      <c r="BJ10" s="3"/>
      <c r="BK10" s="3"/>
      <c r="BL10" s="3"/>
      <c r="BM10" s="3"/>
      <c r="BN10" s="3"/>
      <c r="BO10" s="6"/>
      <c r="BP10" s="10"/>
      <c r="BQ10" s="3"/>
      <c r="BR10" s="11"/>
      <c r="BS10" s="30"/>
      <c r="BT10" s="12"/>
      <c r="BU10" s="2"/>
      <c r="BV10" s="2"/>
      <c r="BW10" s="3"/>
      <c r="BX10" s="3"/>
      <c r="BY10" s="3"/>
      <c r="BZ10" s="3"/>
      <c r="CA10" s="3"/>
      <c r="CB10" s="3"/>
      <c r="CC10" s="6"/>
      <c r="CD10" s="10"/>
      <c r="CE10" s="3"/>
      <c r="CF10" s="11"/>
      <c r="CG10" s="30"/>
      <c r="CH10" s="12"/>
      <c r="CI10" s="2"/>
      <c r="CJ10" s="3"/>
      <c r="CK10" s="3"/>
      <c r="CL10" s="3"/>
      <c r="CM10" s="3"/>
      <c r="CN10" s="3"/>
      <c r="CO10" s="6"/>
      <c r="CP10" s="10"/>
      <c r="CQ10" s="3"/>
      <c r="CR10" s="11"/>
      <c r="CS10" s="12"/>
      <c r="CT10" s="2"/>
      <c r="CU10" s="3"/>
      <c r="CV10" s="3"/>
      <c r="CW10" s="3"/>
      <c r="CX10" s="3"/>
      <c r="CY10" s="3"/>
      <c r="CZ10" s="6"/>
      <c r="DA10" s="10"/>
      <c r="DB10" s="3"/>
      <c r="DC10" s="11"/>
      <c r="DD10" s="12"/>
      <c r="DE10" s="2"/>
      <c r="DF10" s="3"/>
      <c r="DG10" s="3"/>
      <c r="DH10" s="3"/>
      <c r="DI10" s="3"/>
      <c r="DJ10" s="3"/>
      <c r="DK10" s="6"/>
      <c r="DL10" s="10"/>
      <c r="DM10" s="3"/>
      <c r="DN10" s="11"/>
    </row>
    <row r="11" spans="1:118" ht="15">
      <c r="A11" s="34"/>
      <c r="B11" s="34"/>
      <c r="C11" s="41" t="s">
        <v>41</v>
      </c>
      <c r="D11" s="42"/>
      <c r="E11" s="42"/>
      <c r="F11" s="31"/>
      <c r="G11" s="32"/>
      <c r="H11" s="21"/>
      <c r="I11" s="7"/>
      <c r="J11" s="23"/>
      <c r="K11" s="12"/>
      <c r="L11" s="2"/>
      <c r="M11" s="2"/>
      <c r="N11" s="2"/>
      <c r="O11" s="2"/>
      <c r="P11" s="2"/>
      <c r="Q11" s="2"/>
      <c r="R11" s="3"/>
      <c r="S11" s="3"/>
      <c r="T11" s="3"/>
      <c r="U11" s="3"/>
      <c r="V11" s="3"/>
      <c r="W11" s="13"/>
      <c r="X11" s="6"/>
      <c r="Y11" s="10"/>
      <c r="Z11" s="3"/>
      <c r="AA11" s="11"/>
      <c r="AB11" s="30"/>
      <c r="AC11" s="12"/>
      <c r="AD11" s="2"/>
      <c r="AE11" s="2"/>
      <c r="AF11" s="2"/>
      <c r="AG11" s="3"/>
      <c r="AH11" s="3"/>
      <c r="AI11" s="3"/>
      <c r="AJ11" s="3"/>
      <c r="AK11" s="3"/>
      <c r="AL11" s="3"/>
      <c r="AM11" s="6"/>
      <c r="AN11" s="10"/>
      <c r="AO11" s="3"/>
      <c r="AP11" s="11"/>
      <c r="AQ11" s="30"/>
      <c r="AR11" s="12"/>
      <c r="AS11" s="2"/>
      <c r="AT11" s="2"/>
      <c r="AU11" s="3"/>
      <c r="AV11" s="3"/>
      <c r="AW11" s="3"/>
      <c r="AX11" s="3"/>
      <c r="AY11" s="3"/>
      <c r="AZ11" s="3"/>
      <c r="BA11" s="6"/>
      <c r="BB11" s="10"/>
      <c r="BC11" s="3"/>
      <c r="BD11" s="11"/>
      <c r="BE11" s="30"/>
      <c r="BF11" s="12"/>
      <c r="BG11" s="2"/>
      <c r="BH11" s="2"/>
      <c r="BI11" s="3"/>
      <c r="BJ11" s="3"/>
      <c r="BK11" s="3"/>
      <c r="BL11" s="3"/>
      <c r="BM11" s="3"/>
      <c r="BN11" s="3"/>
      <c r="BO11" s="6"/>
      <c r="BP11" s="10"/>
      <c r="BQ11" s="3"/>
      <c r="BR11" s="11"/>
      <c r="BS11" s="30"/>
      <c r="BT11" s="12"/>
      <c r="BU11" s="2"/>
      <c r="BV11" s="2"/>
      <c r="BW11" s="3"/>
      <c r="BX11" s="3"/>
      <c r="BY11" s="3"/>
      <c r="BZ11" s="3"/>
      <c r="CA11" s="3"/>
      <c r="CB11" s="3"/>
      <c r="CC11" s="6"/>
      <c r="CD11" s="10"/>
      <c r="CE11" s="3"/>
      <c r="CF11" s="11"/>
      <c r="CG11" s="30"/>
      <c r="CH11" s="12"/>
      <c r="CI11" s="2"/>
      <c r="CJ11" s="3"/>
      <c r="CK11" s="3"/>
      <c r="CL11" s="3"/>
      <c r="CM11" s="3"/>
      <c r="CN11" s="3"/>
      <c r="CO11" s="6"/>
      <c r="CP11" s="10"/>
      <c r="CQ11" s="3"/>
      <c r="CR11" s="11"/>
      <c r="CS11" s="12"/>
      <c r="CT11" s="2"/>
      <c r="CU11" s="3"/>
      <c r="CV11" s="3"/>
      <c r="CW11" s="3"/>
      <c r="CX11" s="3"/>
      <c r="CY11" s="3"/>
      <c r="CZ11" s="6"/>
      <c r="DA11" s="10"/>
      <c r="DB11" s="3"/>
      <c r="DC11" s="11"/>
      <c r="DD11" s="12"/>
      <c r="DE11" s="2"/>
      <c r="DF11" s="3"/>
      <c r="DG11" s="3"/>
      <c r="DH11" s="3"/>
      <c r="DI11" s="3"/>
      <c r="DJ11" s="3"/>
      <c r="DK11" s="6"/>
      <c r="DL11" s="10"/>
      <c r="DM11" s="3"/>
      <c r="DN11" s="11"/>
    </row>
    <row r="12" spans="1:118" ht="15">
      <c r="A12" s="34">
        <v>3</v>
      </c>
      <c r="B12" s="34">
        <v>1</v>
      </c>
      <c r="C12" s="37" t="s">
        <v>48</v>
      </c>
      <c r="D12" s="25"/>
      <c r="E12" s="38" t="s">
        <v>41</v>
      </c>
      <c r="F12" s="31">
        <f t="shared" ref="F12:F17" si="0" xml:space="preserve"> AB12+AQ12+BE12+BS12</f>
        <v>294.41415749110581</v>
      </c>
      <c r="G12" s="32">
        <f t="shared" ref="G12:G17" si="1">H12+I12+J12</f>
        <v>208.13</v>
      </c>
      <c r="H12" s="21">
        <f t="shared" ref="H12:H17" si="2">X12+AM12+BA12+BO12+CC12+CO12+CZ12+DK12</f>
        <v>126.13000000000001</v>
      </c>
      <c r="I12" s="7">
        <f t="shared" ref="I12:I17" si="3">Z12+AO12+BC12+BQ12+CE12+CQ12+DB12+DM12</f>
        <v>35</v>
      </c>
      <c r="J12" s="23">
        <f t="shared" ref="J12:J17" si="4">R12+AG12+AU12+BI12+BW12+CJ12+CU12+DF12</f>
        <v>47</v>
      </c>
      <c r="K12" s="12">
        <v>26.15</v>
      </c>
      <c r="L12" s="2"/>
      <c r="M12" s="2"/>
      <c r="N12" s="2"/>
      <c r="O12" s="2"/>
      <c r="P12" s="2"/>
      <c r="Q12" s="2"/>
      <c r="R12" s="3">
        <v>8</v>
      </c>
      <c r="S12" s="3"/>
      <c r="T12" s="3"/>
      <c r="U12" s="3"/>
      <c r="V12" s="3"/>
      <c r="W12" s="13"/>
      <c r="X12" s="6">
        <f t="shared" ref="X12:X17" si="5">IF(K12="DQ",0,K12+L12+M12+N12+O12+P12+Q12)</f>
        <v>26.15</v>
      </c>
      <c r="Y12" s="10">
        <f t="shared" ref="Y12:Y17" si="6">R12</f>
        <v>8</v>
      </c>
      <c r="Z12" s="3">
        <f t="shared" ref="Z12:Z17" si="7">(S12*5)+(T12*10)+(U12*10)+(V12*15)+(W12*20)</f>
        <v>0</v>
      </c>
      <c r="AA12" s="11">
        <f t="shared" ref="AA12:AA17" si="8">IF(K12="DQ",0,X12+Y12+Z12)</f>
        <v>34.15</v>
      </c>
      <c r="AB12" s="30">
        <f t="shared" ref="AB12:AB17" si="9">(MIN(AA$5:AA$24)/AA12)*100</f>
        <v>93.08931185944364</v>
      </c>
      <c r="AC12" s="12">
        <v>30.99</v>
      </c>
      <c r="AD12" s="2"/>
      <c r="AE12" s="2"/>
      <c r="AF12" s="2"/>
      <c r="AG12" s="3">
        <v>4</v>
      </c>
      <c r="AH12" s="3"/>
      <c r="AI12" s="3"/>
      <c r="AJ12" s="3"/>
      <c r="AK12" s="3"/>
      <c r="AL12" s="3"/>
      <c r="AM12" s="6">
        <f t="shared" ref="AM12:AM17" si="10">IF(AC12="DQ",0,AC12+AD12+AE12+AF12)</f>
        <v>30.99</v>
      </c>
      <c r="AN12" s="10">
        <f t="shared" ref="AN12:AN17" si="11">AG12</f>
        <v>4</v>
      </c>
      <c r="AO12" s="3">
        <f t="shared" ref="AO12:AO17" si="12">(AH12*5)+(AI12*10)+(AJ12*10)+(AK12*15)+(AL12*20)</f>
        <v>0</v>
      </c>
      <c r="AP12" s="11">
        <f t="shared" ref="AP12:AP17" si="13">IF(AC12="DQ",0,AM12+AN12+AO12)</f>
        <v>34.989999999999995</v>
      </c>
      <c r="AQ12" s="50">
        <f t="shared" ref="AQ12:AQ17" si="14">(MIN(AP$5:AP$24)/AP12)*100</f>
        <v>100</v>
      </c>
      <c r="AR12" s="12">
        <v>35.04</v>
      </c>
      <c r="AS12" s="2"/>
      <c r="AT12" s="2"/>
      <c r="AU12" s="3">
        <v>22</v>
      </c>
      <c r="AV12" s="3"/>
      <c r="AW12" s="3"/>
      <c r="AX12" s="3">
        <v>1</v>
      </c>
      <c r="AY12" s="3"/>
      <c r="AZ12" s="3"/>
      <c r="BA12" s="6">
        <f>AR12+AS12+AT12</f>
        <v>35.04</v>
      </c>
      <c r="BB12" s="10">
        <f t="shared" ref="BB12:BB17" si="15">AU12</f>
        <v>22</v>
      </c>
      <c r="BC12" s="3">
        <f t="shared" ref="BC12:BC17" si="16">(AV12*5)+(AW12*10)+(AX12*10)+(AY12*15)+(AZ12*20)</f>
        <v>10</v>
      </c>
      <c r="BD12" s="11">
        <f>BA12+BB12+BC12</f>
        <v>67.039999999999992</v>
      </c>
      <c r="BE12" s="30">
        <f t="shared" ref="BE12:BE17" si="17">(MIN(BD$5:BD$24)/BD12)*100</f>
        <v>53.833532219570415</v>
      </c>
      <c r="BF12" s="12">
        <v>33.950000000000003</v>
      </c>
      <c r="BG12" s="2"/>
      <c r="BH12" s="2"/>
      <c r="BI12" s="3">
        <v>13</v>
      </c>
      <c r="BJ12" s="3">
        <v>1</v>
      </c>
      <c r="BK12" s="3"/>
      <c r="BL12" s="3">
        <v>2</v>
      </c>
      <c r="BM12" s="3"/>
      <c r="BN12" s="3"/>
      <c r="BO12" s="6">
        <f>BF12+BG12+BH12</f>
        <v>33.950000000000003</v>
      </c>
      <c r="BP12" s="10">
        <f t="shared" ref="BP12:BP17" si="18">BI12</f>
        <v>13</v>
      </c>
      <c r="BQ12" s="3">
        <f t="shared" ref="BQ12:BQ17" si="19">(BJ12*5)+(BK12*10)+(BL12*10)+(BM12*15)+(BN12*20)</f>
        <v>25</v>
      </c>
      <c r="BR12" s="11">
        <f t="shared" ref="BR12:BR17" si="20">IF(BF12="DQ",0,BO12+BP12+BQ12)</f>
        <v>71.95</v>
      </c>
      <c r="BS12" s="30">
        <f t="shared" ref="BS12:BS17" si="21">(MIN(BR$5:BR$24)/BR12)*100</f>
        <v>47.491313412091728</v>
      </c>
      <c r="BT12" s="12"/>
      <c r="BU12" s="2"/>
      <c r="BV12" s="2"/>
      <c r="BW12" s="3"/>
      <c r="BX12" s="3"/>
      <c r="BY12" s="3"/>
      <c r="BZ12" s="3"/>
      <c r="CA12" s="3"/>
      <c r="CB12" s="3"/>
      <c r="CC12" s="6">
        <f t="shared" ref="CC12:CC17" si="22">IF(BT12="DQ",0,BT12+BU12+BV12)</f>
        <v>0</v>
      </c>
      <c r="CD12" s="10">
        <f t="shared" ref="CD12:CD17" si="23">BW12</f>
        <v>0</v>
      </c>
      <c r="CE12" s="3">
        <f t="shared" ref="CE12:CE17" si="24">(BX12*5)+(BY12*10)+(BZ12*10)+(CA12*15)+(CB12*20)</f>
        <v>0</v>
      </c>
      <c r="CF12" s="11">
        <f t="shared" ref="CF12:CF17" si="25">IF(BT12="DQ",0,CC12+CD12+CE12)</f>
        <v>0</v>
      </c>
      <c r="CG12" s="30" t="e">
        <f t="shared" ref="CG12:CG17" si="26">(MIN(CF$5:CF$24)/CF12)*100</f>
        <v>#DIV/0!</v>
      </c>
      <c r="CH12" s="12"/>
      <c r="CI12" s="2"/>
      <c r="CJ12" s="3"/>
      <c r="CK12" s="3"/>
      <c r="CL12" s="3"/>
      <c r="CM12" s="3"/>
      <c r="CN12" s="3"/>
      <c r="CO12" s="6">
        <f t="shared" ref="CO12:CO17" si="27">CH12+CI12</f>
        <v>0</v>
      </c>
      <c r="CP12" s="10">
        <f t="shared" ref="CP12:CP17" si="28">CJ12/2</f>
        <v>0</v>
      </c>
      <c r="CQ12" s="3">
        <f t="shared" ref="CQ12:CQ17" si="29">(CJ12*5)+(CK12*10)+(CL12*10)+(CM12*15)+(CN12*20)</f>
        <v>0</v>
      </c>
      <c r="CR12" s="11">
        <f t="shared" ref="CR12:CR17" si="30">CO12+CP12+CQ12</f>
        <v>0</v>
      </c>
      <c r="CS12" s="12"/>
      <c r="CT12" s="2"/>
      <c r="CU12" s="3"/>
      <c r="CV12" s="3"/>
      <c r="CW12" s="3"/>
      <c r="CX12" s="3"/>
      <c r="CY12" s="3"/>
      <c r="CZ12" s="6">
        <f t="shared" ref="CZ12:CZ17" si="31">CS12+CT12</f>
        <v>0</v>
      </c>
      <c r="DA12" s="10">
        <f t="shared" ref="DA12:DA17" si="32">CU12/2</f>
        <v>0</v>
      </c>
      <c r="DB12" s="3">
        <f t="shared" ref="DB12:DB17" si="33">(CV12*3)+(CW12*5)+(CX12*5)+(CY12*20)</f>
        <v>0</v>
      </c>
      <c r="DC12" s="11">
        <f t="shared" ref="DC12:DC17" si="34">CZ12+DA12+DB12</f>
        <v>0</v>
      </c>
      <c r="DD12" s="12"/>
      <c r="DE12" s="2"/>
      <c r="DF12" s="3"/>
      <c r="DG12" s="3"/>
      <c r="DH12" s="3"/>
      <c r="DI12" s="3"/>
      <c r="DJ12" s="3"/>
      <c r="DK12" s="6">
        <f t="shared" ref="DK12:DK17" si="35">DD12+DE12</f>
        <v>0</v>
      </c>
      <c r="DL12" s="10">
        <f t="shared" ref="DL12:DL17" si="36">DF12/2</f>
        <v>0</v>
      </c>
      <c r="DM12" s="3">
        <f t="shared" ref="DM12:DM17" si="37">(DG12*3)+(DH12*5)+(DI12*5)+(DJ12*20)</f>
        <v>0</v>
      </c>
      <c r="DN12" s="11">
        <f t="shared" ref="DN12:DN17" si="38">DK12+DL12+DM12</f>
        <v>0</v>
      </c>
    </row>
    <row r="13" spans="1:118" ht="15">
      <c r="A13" s="34">
        <v>4</v>
      </c>
      <c r="B13" s="34">
        <v>2</v>
      </c>
      <c r="C13" s="8" t="s">
        <v>40</v>
      </c>
      <c r="D13" s="9"/>
      <c r="E13" s="9" t="s">
        <v>41</v>
      </c>
      <c r="F13" s="31">
        <f t="shared" si="0"/>
        <v>288.89474173304563</v>
      </c>
      <c r="G13" s="32">
        <f t="shared" si="1"/>
        <v>201.64</v>
      </c>
      <c r="H13" s="21">
        <f t="shared" si="2"/>
        <v>136.63999999999999</v>
      </c>
      <c r="I13" s="7">
        <f t="shared" si="3"/>
        <v>15</v>
      </c>
      <c r="J13" s="23">
        <f t="shared" si="4"/>
        <v>50</v>
      </c>
      <c r="K13" s="12">
        <v>18.79</v>
      </c>
      <c r="L13" s="2"/>
      <c r="M13" s="2"/>
      <c r="N13" s="2"/>
      <c r="O13" s="2"/>
      <c r="P13" s="2"/>
      <c r="Q13" s="2"/>
      <c r="R13" s="3">
        <v>13</v>
      </c>
      <c r="S13" s="3"/>
      <c r="T13" s="3"/>
      <c r="U13" s="3"/>
      <c r="V13" s="3"/>
      <c r="W13" s="13"/>
      <c r="X13" s="6">
        <f t="shared" si="5"/>
        <v>18.79</v>
      </c>
      <c r="Y13" s="10">
        <f t="shared" si="6"/>
        <v>13</v>
      </c>
      <c r="Z13" s="3">
        <f t="shared" si="7"/>
        <v>0</v>
      </c>
      <c r="AA13" s="11">
        <f t="shared" si="8"/>
        <v>31.79</v>
      </c>
      <c r="AB13" s="50">
        <f t="shared" si="9"/>
        <v>100</v>
      </c>
      <c r="AC13" s="26">
        <v>43.21</v>
      </c>
      <c r="AD13" s="2"/>
      <c r="AE13" s="2"/>
      <c r="AF13" s="2"/>
      <c r="AG13" s="3">
        <v>23</v>
      </c>
      <c r="AH13" s="3"/>
      <c r="AI13" s="3"/>
      <c r="AJ13" s="3"/>
      <c r="AK13" s="3"/>
      <c r="AL13" s="3"/>
      <c r="AM13" s="6">
        <f t="shared" si="10"/>
        <v>43.21</v>
      </c>
      <c r="AN13" s="10">
        <f t="shared" si="11"/>
        <v>23</v>
      </c>
      <c r="AO13" s="3">
        <f t="shared" si="12"/>
        <v>0</v>
      </c>
      <c r="AP13" s="11">
        <f t="shared" si="13"/>
        <v>66.210000000000008</v>
      </c>
      <c r="AQ13" s="30">
        <f t="shared" si="14"/>
        <v>52.847001963449614</v>
      </c>
      <c r="AR13" s="12">
        <v>33.630000000000003</v>
      </c>
      <c r="AS13" s="2"/>
      <c r="AT13" s="2"/>
      <c r="AU13" s="3">
        <v>12</v>
      </c>
      <c r="AV13" s="3"/>
      <c r="AW13" s="3"/>
      <c r="AX13" s="3">
        <v>1</v>
      </c>
      <c r="AY13" s="3"/>
      <c r="AZ13" s="3"/>
      <c r="BA13" s="6">
        <f>IF(AR13="DQ",0,AR13+AS13+AT13)</f>
        <v>33.630000000000003</v>
      </c>
      <c r="BB13" s="10">
        <f t="shared" si="15"/>
        <v>12</v>
      </c>
      <c r="BC13" s="3">
        <f t="shared" si="16"/>
        <v>10</v>
      </c>
      <c r="BD13" s="11">
        <f>IF(AR13="DQ",0,BA13+BB13+BC13)</f>
        <v>55.63</v>
      </c>
      <c r="BE13" s="30">
        <f t="shared" si="17"/>
        <v>64.875067409671033</v>
      </c>
      <c r="BF13" s="12">
        <v>41.01</v>
      </c>
      <c r="BG13" s="2"/>
      <c r="BH13" s="2"/>
      <c r="BI13" s="3">
        <v>2</v>
      </c>
      <c r="BJ13" s="3">
        <v>1</v>
      </c>
      <c r="BK13" s="3"/>
      <c r="BL13" s="3"/>
      <c r="BM13" s="3"/>
      <c r="BN13" s="3"/>
      <c r="BO13" s="6">
        <f>IF(BF13="DQ",0,BF13+BG13+BH13)</f>
        <v>41.01</v>
      </c>
      <c r="BP13" s="10">
        <f t="shared" si="18"/>
        <v>2</v>
      </c>
      <c r="BQ13" s="3">
        <f t="shared" si="19"/>
        <v>5</v>
      </c>
      <c r="BR13" s="11">
        <f t="shared" si="20"/>
        <v>48.01</v>
      </c>
      <c r="BS13" s="30">
        <f t="shared" si="21"/>
        <v>71.172672359925031</v>
      </c>
      <c r="BT13" s="12"/>
      <c r="BU13" s="2"/>
      <c r="BV13" s="2"/>
      <c r="BW13" s="3"/>
      <c r="BX13" s="3"/>
      <c r="BY13" s="3"/>
      <c r="BZ13" s="3"/>
      <c r="CA13" s="3"/>
      <c r="CB13" s="3"/>
      <c r="CC13" s="6">
        <f t="shared" si="22"/>
        <v>0</v>
      </c>
      <c r="CD13" s="10">
        <f t="shared" si="23"/>
        <v>0</v>
      </c>
      <c r="CE13" s="3">
        <f t="shared" si="24"/>
        <v>0</v>
      </c>
      <c r="CF13" s="11">
        <f t="shared" si="25"/>
        <v>0</v>
      </c>
      <c r="CG13" s="30" t="e">
        <f t="shared" si="26"/>
        <v>#DIV/0!</v>
      </c>
      <c r="CH13" s="12"/>
      <c r="CI13" s="2"/>
      <c r="CJ13" s="3"/>
      <c r="CK13" s="3"/>
      <c r="CL13" s="3"/>
      <c r="CM13" s="3"/>
      <c r="CN13" s="3"/>
      <c r="CO13" s="6">
        <f t="shared" si="27"/>
        <v>0</v>
      </c>
      <c r="CP13" s="10">
        <f t="shared" si="28"/>
        <v>0</v>
      </c>
      <c r="CQ13" s="3">
        <f t="shared" si="29"/>
        <v>0</v>
      </c>
      <c r="CR13" s="11">
        <f t="shared" si="30"/>
        <v>0</v>
      </c>
      <c r="CS13" s="12"/>
      <c r="CT13" s="2"/>
      <c r="CU13" s="3"/>
      <c r="CV13" s="3"/>
      <c r="CW13" s="3"/>
      <c r="CX13" s="3"/>
      <c r="CY13" s="3"/>
      <c r="CZ13" s="6">
        <f t="shared" si="31"/>
        <v>0</v>
      </c>
      <c r="DA13" s="10">
        <f t="shared" si="32"/>
        <v>0</v>
      </c>
      <c r="DB13" s="3">
        <f t="shared" si="33"/>
        <v>0</v>
      </c>
      <c r="DC13" s="11">
        <f t="shared" si="34"/>
        <v>0</v>
      </c>
      <c r="DD13" s="12"/>
      <c r="DE13" s="2"/>
      <c r="DF13" s="3"/>
      <c r="DG13" s="3"/>
      <c r="DH13" s="3"/>
      <c r="DI13" s="3"/>
      <c r="DJ13" s="3"/>
      <c r="DK13" s="6">
        <f t="shared" si="35"/>
        <v>0</v>
      </c>
      <c r="DL13" s="10">
        <f t="shared" si="36"/>
        <v>0</v>
      </c>
      <c r="DM13" s="3">
        <f t="shared" si="37"/>
        <v>0</v>
      </c>
      <c r="DN13" s="11">
        <f t="shared" si="38"/>
        <v>0</v>
      </c>
    </row>
    <row r="14" spans="1:118" ht="15">
      <c r="A14" s="34">
        <v>6</v>
      </c>
      <c r="B14" s="34">
        <v>3</v>
      </c>
      <c r="C14" s="8" t="s">
        <v>52</v>
      </c>
      <c r="D14" s="9"/>
      <c r="E14" s="38" t="s">
        <v>41</v>
      </c>
      <c r="F14" s="31">
        <f t="shared" si="0"/>
        <v>250.17517624516367</v>
      </c>
      <c r="G14" s="32">
        <f t="shared" si="1"/>
        <v>237.57</v>
      </c>
      <c r="H14" s="21">
        <f t="shared" si="2"/>
        <v>153.57</v>
      </c>
      <c r="I14" s="7">
        <f t="shared" si="3"/>
        <v>20</v>
      </c>
      <c r="J14" s="23">
        <f t="shared" si="4"/>
        <v>64</v>
      </c>
      <c r="K14" s="12">
        <v>26.61</v>
      </c>
      <c r="L14" s="2"/>
      <c r="M14" s="2"/>
      <c r="N14" s="2"/>
      <c r="O14" s="2"/>
      <c r="P14" s="2"/>
      <c r="Q14" s="2"/>
      <c r="R14" s="3">
        <v>9</v>
      </c>
      <c r="S14" s="3"/>
      <c r="T14" s="3"/>
      <c r="U14" s="3"/>
      <c r="V14" s="3"/>
      <c r="W14" s="13"/>
      <c r="X14" s="6">
        <f t="shared" si="5"/>
        <v>26.61</v>
      </c>
      <c r="Y14" s="10">
        <f t="shared" si="6"/>
        <v>9</v>
      </c>
      <c r="Z14" s="3">
        <f t="shared" si="7"/>
        <v>0</v>
      </c>
      <c r="AA14" s="11">
        <f t="shared" si="8"/>
        <v>35.61</v>
      </c>
      <c r="AB14" s="30">
        <f t="shared" si="9"/>
        <v>89.272676214546479</v>
      </c>
      <c r="AC14" s="12">
        <v>39.67</v>
      </c>
      <c r="AD14" s="2"/>
      <c r="AE14" s="2"/>
      <c r="AF14" s="2"/>
      <c r="AG14" s="3">
        <v>44</v>
      </c>
      <c r="AH14" s="3"/>
      <c r="AI14" s="3"/>
      <c r="AJ14" s="3"/>
      <c r="AK14" s="3"/>
      <c r="AL14" s="3"/>
      <c r="AM14" s="6">
        <f t="shared" si="10"/>
        <v>39.67</v>
      </c>
      <c r="AN14" s="10">
        <f t="shared" si="11"/>
        <v>44</v>
      </c>
      <c r="AO14" s="3">
        <f t="shared" si="12"/>
        <v>0</v>
      </c>
      <c r="AP14" s="11">
        <f t="shared" si="13"/>
        <v>83.67</v>
      </c>
      <c r="AQ14" s="30">
        <f t="shared" si="14"/>
        <v>41.819051033823342</v>
      </c>
      <c r="AR14" s="12">
        <v>41.92</v>
      </c>
      <c r="AS14" s="2"/>
      <c r="AT14" s="2"/>
      <c r="AU14" s="3">
        <v>5</v>
      </c>
      <c r="AV14" s="3"/>
      <c r="AW14" s="3"/>
      <c r="AX14" s="3">
        <v>1</v>
      </c>
      <c r="AY14" s="3"/>
      <c r="AZ14" s="3"/>
      <c r="BA14" s="6">
        <f>AR14+AS14+AT14</f>
        <v>41.92</v>
      </c>
      <c r="BB14" s="10">
        <f t="shared" si="15"/>
        <v>5</v>
      </c>
      <c r="BC14" s="3">
        <f t="shared" si="16"/>
        <v>10</v>
      </c>
      <c r="BD14" s="11">
        <f>BA14+BB14+BC14</f>
        <v>56.92</v>
      </c>
      <c r="BE14" s="30">
        <f t="shared" si="17"/>
        <v>63.404778636683069</v>
      </c>
      <c r="BF14" s="12">
        <v>45.37</v>
      </c>
      <c r="BG14" s="2"/>
      <c r="BH14" s="2"/>
      <c r="BI14" s="3">
        <v>6</v>
      </c>
      <c r="BJ14" s="3"/>
      <c r="BK14" s="3"/>
      <c r="BL14" s="3">
        <v>1</v>
      </c>
      <c r="BM14" s="3"/>
      <c r="BN14" s="3"/>
      <c r="BO14" s="6">
        <f>BF14+BG14+BH14</f>
        <v>45.37</v>
      </c>
      <c r="BP14" s="10">
        <f t="shared" si="18"/>
        <v>6</v>
      </c>
      <c r="BQ14" s="3">
        <f t="shared" si="19"/>
        <v>10</v>
      </c>
      <c r="BR14" s="11">
        <f t="shared" si="20"/>
        <v>61.37</v>
      </c>
      <c r="BS14" s="30">
        <f t="shared" si="21"/>
        <v>55.678670360110807</v>
      </c>
      <c r="BT14" s="12"/>
      <c r="BU14" s="2"/>
      <c r="BV14" s="2"/>
      <c r="BW14" s="3"/>
      <c r="BX14" s="3"/>
      <c r="BY14" s="3"/>
      <c r="BZ14" s="3"/>
      <c r="CA14" s="3"/>
      <c r="CB14" s="3"/>
      <c r="CC14" s="6">
        <f t="shared" si="22"/>
        <v>0</v>
      </c>
      <c r="CD14" s="10">
        <f t="shared" si="23"/>
        <v>0</v>
      </c>
      <c r="CE14" s="3">
        <f t="shared" si="24"/>
        <v>0</v>
      </c>
      <c r="CF14" s="11">
        <f t="shared" si="25"/>
        <v>0</v>
      </c>
      <c r="CG14" s="30" t="e">
        <f t="shared" si="26"/>
        <v>#DIV/0!</v>
      </c>
      <c r="CH14" s="12"/>
      <c r="CI14" s="2"/>
      <c r="CJ14" s="3"/>
      <c r="CK14" s="3"/>
      <c r="CL14" s="3"/>
      <c r="CM14" s="3"/>
      <c r="CN14" s="3"/>
      <c r="CO14" s="6">
        <f t="shared" si="27"/>
        <v>0</v>
      </c>
      <c r="CP14" s="10">
        <f t="shared" si="28"/>
        <v>0</v>
      </c>
      <c r="CQ14" s="3">
        <f t="shared" si="29"/>
        <v>0</v>
      </c>
      <c r="CR14" s="11">
        <f t="shared" si="30"/>
        <v>0</v>
      </c>
      <c r="CS14" s="12"/>
      <c r="CT14" s="2"/>
      <c r="CU14" s="3"/>
      <c r="CV14" s="3"/>
      <c r="CW14" s="3"/>
      <c r="CX14" s="3"/>
      <c r="CY14" s="3"/>
      <c r="CZ14" s="6">
        <f t="shared" si="31"/>
        <v>0</v>
      </c>
      <c r="DA14" s="10">
        <f t="shared" si="32"/>
        <v>0</v>
      </c>
      <c r="DB14" s="3">
        <f t="shared" si="33"/>
        <v>0</v>
      </c>
      <c r="DC14" s="11">
        <f t="shared" si="34"/>
        <v>0</v>
      </c>
      <c r="DD14" s="12"/>
      <c r="DE14" s="2"/>
      <c r="DF14" s="3"/>
      <c r="DG14" s="3"/>
      <c r="DH14" s="3"/>
      <c r="DI14" s="3"/>
      <c r="DJ14" s="3"/>
      <c r="DK14" s="6">
        <f t="shared" si="35"/>
        <v>0</v>
      </c>
      <c r="DL14" s="10">
        <f t="shared" si="36"/>
        <v>0</v>
      </c>
      <c r="DM14" s="3">
        <f t="shared" si="37"/>
        <v>0</v>
      </c>
      <c r="DN14" s="11">
        <f t="shared" si="38"/>
        <v>0</v>
      </c>
    </row>
    <row r="15" spans="1:118" ht="15">
      <c r="A15" s="34">
        <v>10</v>
      </c>
      <c r="B15" s="34">
        <v>4</v>
      </c>
      <c r="C15" s="8" t="s">
        <v>49</v>
      </c>
      <c r="D15" s="9"/>
      <c r="E15" s="9" t="s">
        <v>41</v>
      </c>
      <c r="F15" s="31">
        <f t="shared" si="0"/>
        <v>212.18616029633034</v>
      </c>
      <c r="G15" s="32">
        <f t="shared" si="1"/>
        <v>280.40999999999997</v>
      </c>
      <c r="H15" s="21">
        <f t="shared" si="2"/>
        <v>123.41</v>
      </c>
      <c r="I15" s="7">
        <f t="shared" si="3"/>
        <v>50</v>
      </c>
      <c r="J15" s="23">
        <f t="shared" si="4"/>
        <v>107</v>
      </c>
      <c r="K15" s="12">
        <v>20.71</v>
      </c>
      <c r="L15" s="2"/>
      <c r="M15" s="2"/>
      <c r="N15" s="2"/>
      <c r="O15" s="2"/>
      <c r="P15" s="2"/>
      <c r="Q15" s="2"/>
      <c r="R15" s="3">
        <v>19</v>
      </c>
      <c r="S15" s="3"/>
      <c r="T15" s="3"/>
      <c r="U15" s="3"/>
      <c r="V15" s="3"/>
      <c r="W15" s="13"/>
      <c r="X15" s="6">
        <f t="shared" si="5"/>
        <v>20.71</v>
      </c>
      <c r="Y15" s="10">
        <f t="shared" si="6"/>
        <v>19</v>
      </c>
      <c r="Z15" s="3">
        <f t="shared" si="7"/>
        <v>0</v>
      </c>
      <c r="AA15" s="11">
        <f t="shared" si="8"/>
        <v>39.71</v>
      </c>
      <c r="AB15" s="30">
        <f t="shared" si="9"/>
        <v>80.055401662049846</v>
      </c>
      <c r="AC15" s="12">
        <v>36.729999999999997</v>
      </c>
      <c r="AD15" s="2"/>
      <c r="AE15" s="2"/>
      <c r="AF15" s="2"/>
      <c r="AG15" s="3">
        <v>37</v>
      </c>
      <c r="AH15" s="3"/>
      <c r="AI15" s="3"/>
      <c r="AJ15" s="3"/>
      <c r="AK15" s="3"/>
      <c r="AL15" s="3"/>
      <c r="AM15" s="6">
        <f t="shared" si="10"/>
        <v>36.729999999999997</v>
      </c>
      <c r="AN15" s="10">
        <f t="shared" si="11"/>
        <v>37</v>
      </c>
      <c r="AO15" s="3">
        <f t="shared" si="12"/>
        <v>0</v>
      </c>
      <c r="AP15" s="11">
        <f t="shared" si="13"/>
        <v>73.72999999999999</v>
      </c>
      <c r="AQ15" s="30">
        <f t="shared" si="14"/>
        <v>47.456937474569372</v>
      </c>
      <c r="AR15" s="12">
        <v>30.01</v>
      </c>
      <c r="AS15" s="2"/>
      <c r="AT15" s="2"/>
      <c r="AU15" s="3">
        <v>28</v>
      </c>
      <c r="AV15" s="3"/>
      <c r="AW15" s="3"/>
      <c r="AX15" s="3">
        <v>2</v>
      </c>
      <c r="AY15" s="3"/>
      <c r="AZ15" s="3"/>
      <c r="BA15" s="6">
        <f>AR15+AS15+AT15</f>
        <v>30.01</v>
      </c>
      <c r="BB15" s="10">
        <f t="shared" si="15"/>
        <v>28</v>
      </c>
      <c r="BC15" s="3">
        <f t="shared" si="16"/>
        <v>20</v>
      </c>
      <c r="BD15" s="11">
        <f>BA15+BB15+BC15</f>
        <v>78.010000000000005</v>
      </c>
      <c r="BE15" s="30">
        <f t="shared" si="17"/>
        <v>46.26329957697731</v>
      </c>
      <c r="BF15" s="12">
        <v>35.96</v>
      </c>
      <c r="BG15" s="2"/>
      <c r="BH15" s="2"/>
      <c r="BI15" s="3">
        <v>23</v>
      </c>
      <c r="BJ15" s="3"/>
      <c r="BK15" s="3"/>
      <c r="BL15" s="3">
        <v>3</v>
      </c>
      <c r="BM15" s="3"/>
      <c r="BN15" s="3"/>
      <c r="BO15" s="6">
        <f>BF15+BG15+BH15</f>
        <v>35.96</v>
      </c>
      <c r="BP15" s="10">
        <f t="shared" si="18"/>
        <v>23</v>
      </c>
      <c r="BQ15" s="3">
        <f t="shared" si="19"/>
        <v>30</v>
      </c>
      <c r="BR15" s="11">
        <f t="shared" si="20"/>
        <v>88.960000000000008</v>
      </c>
      <c r="BS15" s="30">
        <f t="shared" si="21"/>
        <v>38.410521582733807</v>
      </c>
      <c r="BT15" s="12"/>
      <c r="BU15" s="2"/>
      <c r="BV15" s="2"/>
      <c r="BW15" s="3"/>
      <c r="BX15" s="3"/>
      <c r="BY15" s="3"/>
      <c r="BZ15" s="3"/>
      <c r="CA15" s="3"/>
      <c r="CB15" s="3"/>
      <c r="CC15" s="6">
        <f t="shared" si="22"/>
        <v>0</v>
      </c>
      <c r="CD15" s="10">
        <f t="shared" si="23"/>
        <v>0</v>
      </c>
      <c r="CE15" s="3">
        <f t="shared" si="24"/>
        <v>0</v>
      </c>
      <c r="CF15" s="11">
        <f t="shared" si="25"/>
        <v>0</v>
      </c>
      <c r="CG15" s="30" t="e">
        <f t="shared" si="26"/>
        <v>#DIV/0!</v>
      </c>
      <c r="CH15" s="12"/>
      <c r="CI15" s="2"/>
      <c r="CJ15" s="3"/>
      <c r="CK15" s="3"/>
      <c r="CL15" s="3"/>
      <c r="CM15" s="3"/>
      <c r="CN15" s="3"/>
      <c r="CO15" s="6">
        <f t="shared" si="27"/>
        <v>0</v>
      </c>
      <c r="CP15" s="10">
        <f t="shared" si="28"/>
        <v>0</v>
      </c>
      <c r="CQ15" s="3">
        <f t="shared" si="29"/>
        <v>0</v>
      </c>
      <c r="CR15" s="11">
        <f t="shared" si="30"/>
        <v>0</v>
      </c>
      <c r="CS15" s="12"/>
      <c r="CT15" s="2"/>
      <c r="CU15" s="3"/>
      <c r="CV15" s="3"/>
      <c r="CW15" s="3"/>
      <c r="CX15" s="3"/>
      <c r="CY15" s="3"/>
      <c r="CZ15" s="6">
        <f t="shared" si="31"/>
        <v>0</v>
      </c>
      <c r="DA15" s="10">
        <f t="shared" si="32"/>
        <v>0</v>
      </c>
      <c r="DB15" s="3">
        <f t="shared" si="33"/>
        <v>0</v>
      </c>
      <c r="DC15" s="11">
        <f t="shared" si="34"/>
        <v>0</v>
      </c>
      <c r="DD15" s="12"/>
      <c r="DE15" s="2"/>
      <c r="DF15" s="3"/>
      <c r="DG15" s="3"/>
      <c r="DH15" s="3"/>
      <c r="DI15" s="3"/>
      <c r="DJ15" s="3"/>
      <c r="DK15" s="6">
        <f t="shared" si="35"/>
        <v>0</v>
      </c>
      <c r="DL15" s="10">
        <f t="shared" si="36"/>
        <v>0</v>
      </c>
      <c r="DM15" s="3">
        <f t="shared" si="37"/>
        <v>0</v>
      </c>
      <c r="DN15" s="11">
        <f t="shared" si="38"/>
        <v>0</v>
      </c>
    </row>
    <row r="16" spans="1:118" ht="15">
      <c r="A16" s="34">
        <v>14</v>
      </c>
      <c r="B16" s="34">
        <v>5</v>
      </c>
      <c r="C16" s="37" t="s">
        <v>42</v>
      </c>
      <c r="D16" s="9"/>
      <c r="E16" s="9" t="s">
        <v>41</v>
      </c>
      <c r="F16" s="31">
        <f t="shared" si="0"/>
        <v>188.6529804145168</v>
      </c>
      <c r="G16" s="32">
        <f t="shared" si="1"/>
        <v>293.7</v>
      </c>
      <c r="H16" s="21">
        <f t="shared" si="2"/>
        <v>170.7</v>
      </c>
      <c r="I16" s="7">
        <f t="shared" si="3"/>
        <v>30</v>
      </c>
      <c r="J16" s="23">
        <f t="shared" si="4"/>
        <v>93</v>
      </c>
      <c r="K16" s="12">
        <v>35.67</v>
      </c>
      <c r="L16" s="2"/>
      <c r="M16" s="2"/>
      <c r="N16" s="2"/>
      <c r="O16" s="2"/>
      <c r="P16" s="2"/>
      <c r="Q16" s="2"/>
      <c r="R16" s="3">
        <v>29</v>
      </c>
      <c r="S16" s="3"/>
      <c r="T16" s="3">
        <v>1</v>
      </c>
      <c r="U16" s="3"/>
      <c r="V16" s="3"/>
      <c r="W16" s="13"/>
      <c r="X16" s="6">
        <f t="shared" si="5"/>
        <v>35.67</v>
      </c>
      <c r="Y16" s="10">
        <f t="shared" si="6"/>
        <v>29</v>
      </c>
      <c r="Z16" s="3">
        <f t="shared" si="7"/>
        <v>10</v>
      </c>
      <c r="AA16" s="11">
        <f t="shared" si="8"/>
        <v>74.67</v>
      </c>
      <c r="AB16" s="30">
        <f t="shared" si="9"/>
        <v>42.573992232489623</v>
      </c>
      <c r="AC16" s="12">
        <v>43.66</v>
      </c>
      <c r="AD16" s="2"/>
      <c r="AE16" s="2"/>
      <c r="AF16" s="2"/>
      <c r="AG16" s="3">
        <v>34</v>
      </c>
      <c r="AH16" s="3"/>
      <c r="AI16" s="3"/>
      <c r="AJ16" s="3"/>
      <c r="AK16" s="3"/>
      <c r="AL16" s="3"/>
      <c r="AM16" s="6">
        <f t="shared" si="10"/>
        <v>43.66</v>
      </c>
      <c r="AN16" s="10">
        <f t="shared" si="11"/>
        <v>34</v>
      </c>
      <c r="AO16" s="3">
        <f t="shared" si="12"/>
        <v>0</v>
      </c>
      <c r="AP16" s="11">
        <f t="shared" si="13"/>
        <v>77.66</v>
      </c>
      <c r="AQ16" s="30">
        <f t="shared" si="14"/>
        <v>45.055369559618846</v>
      </c>
      <c r="AR16" s="12">
        <v>53.65</v>
      </c>
      <c r="AS16" s="2"/>
      <c r="AT16" s="2"/>
      <c r="AU16" s="3">
        <v>17</v>
      </c>
      <c r="AV16" s="3"/>
      <c r="AW16" s="3"/>
      <c r="AX16" s="3">
        <v>1</v>
      </c>
      <c r="AY16" s="3"/>
      <c r="AZ16" s="3"/>
      <c r="BA16" s="6">
        <f>AR16+AS16+AT16</f>
        <v>53.65</v>
      </c>
      <c r="BB16" s="10">
        <f t="shared" si="15"/>
        <v>17</v>
      </c>
      <c r="BC16" s="3">
        <f t="shared" si="16"/>
        <v>10</v>
      </c>
      <c r="BD16" s="11">
        <f>BA16+BB16+BC16</f>
        <v>80.650000000000006</v>
      </c>
      <c r="BE16" s="30">
        <f t="shared" si="17"/>
        <v>44.748915065096092</v>
      </c>
      <c r="BF16" s="12">
        <v>37.72</v>
      </c>
      <c r="BG16" s="2"/>
      <c r="BH16" s="2"/>
      <c r="BI16" s="3">
        <v>13</v>
      </c>
      <c r="BJ16" s="3"/>
      <c r="BK16" s="3"/>
      <c r="BL16" s="3">
        <v>1</v>
      </c>
      <c r="BM16" s="3"/>
      <c r="BN16" s="3"/>
      <c r="BO16" s="6">
        <f>BF16+BG16+BH16</f>
        <v>37.72</v>
      </c>
      <c r="BP16" s="10">
        <f t="shared" si="18"/>
        <v>13</v>
      </c>
      <c r="BQ16" s="3">
        <f t="shared" si="19"/>
        <v>10</v>
      </c>
      <c r="BR16" s="11">
        <f t="shared" si="20"/>
        <v>60.72</v>
      </c>
      <c r="BS16" s="30">
        <f t="shared" si="21"/>
        <v>56.274703557312257</v>
      </c>
      <c r="BT16" s="12"/>
      <c r="BU16" s="2"/>
      <c r="BV16" s="2"/>
      <c r="BW16" s="3"/>
      <c r="BX16" s="3"/>
      <c r="BY16" s="3"/>
      <c r="BZ16" s="3"/>
      <c r="CA16" s="3"/>
      <c r="CB16" s="3"/>
      <c r="CC16" s="6">
        <f t="shared" si="22"/>
        <v>0</v>
      </c>
      <c r="CD16" s="10">
        <f t="shared" si="23"/>
        <v>0</v>
      </c>
      <c r="CE16" s="3">
        <f t="shared" si="24"/>
        <v>0</v>
      </c>
      <c r="CF16" s="11">
        <f t="shared" si="25"/>
        <v>0</v>
      </c>
      <c r="CG16" s="30" t="e">
        <f t="shared" si="26"/>
        <v>#DIV/0!</v>
      </c>
      <c r="CH16" s="12"/>
      <c r="CI16" s="2"/>
      <c r="CJ16" s="3"/>
      <c r="CK16" s="3"/>
      <c r="CL16" s="3"/>
      <c r="CM16" s="3"/>
      <c r="CN16" s="3"/>
      <c r="CO16" s="6">
        <f t="shared" si="27"/>
        <v>0</v>
      </c>
      <c r="CP16" s="10">
        <f t="shared" si="28"/>
        <v>0</v>
      </c>
      <c r="CQ16" s="3">
        <f t="shared" si="29"/>
        <v>0</v>
      </c>
      <c r="CR16" s="11">
        <f t="shared" si="30"/>
        <v>0</v>
      </c>
      <c r="CS16" s="12"/>
      <c r="CT16" s="2"/>
      <c r="CU16" s="3"/>
      <c r="CV16" s="3"/>
      <c r="CW16" s="3"/>
      <c r="CX16" s="3"/>
      <c r="CY16" s="3"/>
      <c r="CZ16" s="6">
        <f t="shared" si="31"/>
        <v>0</v>
      </c>
      <c r="DA16" s="10">
        <f t="shared" si="32"/>
        <v>0</v>
      </c>
      <c r="DB16" s="3">
        <f t="shared" si="33"/>
        <v>0</v>
      </c>
      <c r="DC16" s="11">
        <f t="shared" si="34"/>
        <v>0</v>
      </c>
      <c r="DD16" s="12"/>
      <c r="DE16" s="2"/>
      <c r="DF16" s="3"/>
      <c r="DG16" s="3"/>
      <c r="DH16" s="3"/>
      <c r="DI16" s="3"/>
      <c r="DJ16" s="3"/>
      <c r="DK16" s="6">
        <f t="shared" si="35"/>
        <v>0</v>
      </c>
      <c r="DL16" s="10">
        <f t="shared" si="36"/>
        <v>0</v>
      </c>
      <c r="DM16" s="3">
        <f t="shared" si="37"/>
        <v>0</v>
      </c>
      <c r="DN16" s="11">
        <f t="shared" si="38"/>
        <v>0</v>
      </c>
    </row>
    <row r="17" spans="1:118" ht="15">
      <c r="A17" s="34">
        <v>16</v>
      </c>
      <c r="B17" s="34">
        <v>6</v>
      </c>
      <c r="C17" s="37" t="s">
        <v>47</v>
      </c>
      <c r="D17" s="25"/>
      <c r="E17" s="38" t="s">
        <v>41</v>
      </c>
      <c r="F17" s="31">
        <f t="shared" si="0"/>
        <v>102.78459101368318</v>
      </c>
      <c r="G17" s="32">
        <f t="shared" si="1"/>
        <v>543.81999999999994</v>
      </c>
      <c r="H17" s="21">
        <f t="shared" si="2"/>
        <v>134.82</v>
      </c>
      <c r="I17" s="7">
        <f t="shared" si="3"/>
        <v>35</v>
      </c>
      <c r="J17" s="23">
        <f t="shared" si="4"/>
        <v>374</v>
      </c>
      <c r="K17" s="12">
        <v>27.69</v>
      </c>
      <c r="L17" s="2"/>
      <c r="M17" s="2"/>
      <c r="N17" s="2"/>
      <c r="O17" s="2"/>
      <c r="P17" s="2"/>
      <c r="Q17" s="2"/>
      <c r="R17" s="3">
        <v>122</v>
      </c>
      <c r="S17" s="3">
        <v>1</v>
      </c>
      <c r="T17" s="3"/>
      <c r="U17" s="3"/>
      <c r="V17" s="3"/>
      <c r="W17" s="13"/>
      <c r="X17" s="6">
        <f t="shared" si="5"/>
        <v>27.69</v>
      </c>
      <c r="Y17" s="10">
        <f t="shared" si="6"/>
        <v>122</v>
      </c>
      <c r="Z17" s="3">
        <f t="shared" si="7"/>
        <v>5</v>
      </c>
      <c r="AA17" s="11">
        <f t="shared" si="8"/>
        <v>154.69</v>
      </c>
      <c r="AB17" s="30">
        <f t="shared" si="9"/>
        <v>20.550778977309459</v>
      </c>
      <c r="AC17" s="12">
        <v>32.76</v>
      </c>
      <c r="AD17" s="2"/>
      <c r="AE17" s="2"/>
      <c r="AF17" s="2"/>
      <c r="AG17" s="3">
        <v>103</v>
      </c>
      <c r="AH17" s="3"/>
      <c r="AI17" s="3"/>
      <c r="AJ17" s="3"/>
      <c r="AK17" s="3"/>
      <c r="AL17" s="3"/>
      <c r="AM17" s="6">
        <f t="shared" si="10"/>
        <v>32.76</v>
      </c>
      <c r="AN17" s="10">
        <f t="shared" si="11"/>
        <v>103</v>
      </c>
      <c r="AO17" s="3">
        <f t="shared" si="12"/>
        <v>0</v>
      </c>
      <c r="AP17" s="11">
        <f t="shared" si="13"/>
        <v>135.76</v>
      </c>
      <c r="AQ17" s="30">
        <f t="shared" si="14"/>
        <v>25.773423688862696</v>
      </c>
      <c r="AR17" s="12">
        <v>34.44</v>
      </c>
      <c r="AS17" s="2"/>
      <c r="AT17" s="2"/>
      <c r="AU17" s="3">
        <v>67</v>
      </c>
      <c r="AV17" s="3"/>
      <c r="AW17" s="3"/>
      <c r="AX17" s="3">
        <v>1</v>
      </c>
      <c r="AY17" s="3"/>
      <c r="AZ17" s="3"/>
      <c r="BA17" s="6">
        <f>AR17+AS17+AT17</f>
        <v>34.44</v>
      </c>
      <c r="BB17" s="10">
        <f t="shared" si="15"/>
        <v>67</v>
      </c>
      <c r="BC17" s="3">
        <f t="shared" si="16"/>
        <v>10</v>
      </c>
      <c r="BD17" s="11">
        <f>BA17+BB17+BC17</f>
        <v>111.44</v>
      </c>
      <c r="BE17" s="30">
        <f t="shared" si="17"/>
        <v>32.385139985642503</v>
      </c>
      <c r="BF17" s="12">
        <v>39.93</v>
      </c>
      <c r="BG17" s="2"/>
      <c r="BH17" s="2"/>
      <c r="BI17" s="3">
        <v>82</v>
      </c>
      <c r="BJ17" s="3"/>
      <c r="BK17" s="3">
        <v>1</v>
      </c>
      <c r="BL17" s="3">
        <v>1</v>
      </c>
      <c r="BM17" s="3"/>
      <c r="BN17" s="3"/>
      <c r="BO17" s="6">
        <f>BF17+BG17+BH17</f>
        <v>39.93</v>
      </c>
      <c r="BP17" s="10">
        <f t="shared" si="18"/>
        <v>82</v>
      </c>
      <c r="BQ17" s="3">
        <f t="shared" si="19"/>
        <v>20</v>
      </c>
      <c r="BR17" s="11">
        <f t="shared" si="20"/>
        <v>141.93</v>
      </c>
      <c r="BS17" s="30">
        <f t="shared" si="21"/>
        <v>24.075248361868525</v>
      </c>
      <c r="BT17" s="12"/>
      <c r="BU17" s="2"/>
      <c r="BV17" s="2"/>
      <c r="BW17" s="3"/>
      <c r="BX17" s="3"/>
      <c r="BY17" s="3"/>
      <c r="BZ17" s="3"/>
      <c r="CA17" s="3"/>
      <c r="CB17" s="3"/>
      <c r="CC17" s="6">
        <f t="shared" si="22"/>
        <v>0</v>
      </c>
      <c r="CD17" s="10">
        <f t="shared" si="23"/>
        <v>0</v>
      </c>
      <c r="CE17" s="3">
        <f t="shared" si="24"/>
        <v>0</v>
      </c>
      <c r="CF17" s="11">
        <f t="shared" si="25"/>
        <v>0</v>
      </c>
      <c r="CG17" s="30" t="e">
        <f t="shared" si="26"/>
        <v>#DIV/0!</v>
      </c>
      <c r="CH17" s="12"/>
      <c r="CI17" s="2"/>
      <c r="CJ17" s="3"/>
      <c r="CK17" s="3"/>
      <c r="CL17" s="3"/>
      <c r="CM17" s="3"/>
      <c r="CN17" s="3"/>
      <c r="CO17" s="6">
        <f t="shared" si="27"/>
        <v>0</v>
      </c>
      <c r="CP17" s="10">
        <f t="shared" si="28"/>
        <v>0</v>
      </c>
      <c r="CQ17" s="3">
        <f t="shared" si="29"/>
        <v>0</v>
      </c>
      <c r="CR17" s="11">
        <f t="shared" si="30"/>
        <v>0</v>
      </c>
      <c r="CS17" s="12"/>
      <c r="CT17" s="2"/>
      <c r="CU17" s="3"/>
      <c r="CV17" s="3"/>
      <c r="CW17" s="3"/>
      <c r="CX17" s="3"/>
      <c r="CY17" s="3"/>
      <c r="CZ17" s="6">
        <f t="shared" si="31"/>
        <v>0</v>
      </c>
      <c r="DA17" s="10">
        <f t="shared" si="32"/>
        <v>0</v>
      </c>
      <c r="DB17" s="3">
        <f t="shared" si="33"/>
        <v>0</v>
      </c>
      <c r="DC17" s="11">
        <f t="shared" si="34"/>
        <v>0</v>
      </c>
      <c r="DD17" s="12"/>
      <c r="DE17" s="2"/>
      <c r="DF17" s="3"/>
      <c r="DG17" s="3"/>
      <c r="DH17" s="3"/>
      <c r="DI17" s="3"/>
      <c r="DJ17" s="3"/>
      <c r="DK17" s="6">
        <f t="shared" si="35"/>
        <v>0</v>
      </c>
      <c r="DL17" s="10">
        <f t="shared" si="36"/>
        <v>0</v>
      </c>
      <c r="DM17" s="3">
        <f t="shared" si="37"/>
        <v>0</v>
      </c>
      <c r="DN17" s="11">
        <f t="shared" si="38"/>
        <v>0</v>
      </c>
    </row>
    <row r="18" spans="1:118" ht="15">
      <c r="A18" s="34"/>
      <c r="B18" s="34"/>
      <c r="C18" s="39"/>
      <c r="D18" s="40"/>
      <c r="E18" s="40"/>
      <c r="F18" s="31"/>
      <c r="G18" s="32"/>
      <c r="H18" s="21"/>
      <c r="I18" s="7"/>
      <c r="J18" s="23"/>
      <c r="K18" s="12"/>
      <c r="L18" s="2"/>
      <c r="M18" s="2"/>
      <c r="N18" s="2"/>
      <c r="O18" s="2"/>
      <c r="P18" s="2"/>
      <c r="Q18" s="2"/>
      <c r="R18" s="3"/>
      <c r="S18" s="3"/>
      <c r="T18" s="3"/>
      <c r="U18" s="3"/>
      <c r="V18" s="3"/>
      <c r="W18" s="13"/>
      <c r="X18" s="6"/>
      <c r="Y18" s="10"/>
      <c r="Z18" s="3"/>
      <c r="AA18" s="11"/>
      <c r="AB18" s="30"/>
      <c r="AC18" s="12"/>
      <c r="AD18" s="2"/>
      <c r="AE18" s="2"/>
      <c r="AF18" s="2"/>
      <c r="AG18" s="3"/>
      <c r="AH18" s="3"/>
      <c r="AI18" s="3"/>
      <c r="AJ18" s="3"/>
      <c r="AK18" s="3"/>
      <c r="AL18" s="3"/>
      <c r="AM18" s="6"/>
      <c r="AN18" s="10"/>
      <c r="AO18" s="3"/>
      <c r="AP18" s="11"/>
      <c r="AQ18" s="30"/>
      <c r="AR18" s="12"/>
      <c r="AS18" s="2"/>
      <c r="AT18" s="2"/>
      <c r="AU18" s="3"/>
      <c r="AV18" s="3"/>
      <c r="AW18" s="3"/>
      <c r="AX18" s="3"/>
      <c r="AY18" s="3"/>
      <c r="AZ18" s="3"/>
      <c r="BA18" s="6"/>
      <c r="BB18" s="10"/>
      <c r="BC18" s="3"/>
      <c r="BD18" s="11"/>
      <c r="BE18" s="30"/>
      <c r="BF18" s="12"/>
      <c r="BG18" s="2"/>
      <c r="BH18" s="2"/>
      <c r="BI18" s="3"/>
      <c r="BJ18" s="3"/>
      <c r="BK18" s="3"/>
      <c r="BL18" s="3"/>
      <c r="BM18" s="3"/>
      <c r="BN18" s="3"/>
      <c r="BO18" s="6"/>
      <c r="BP18" s="10"/>
      <c r="BQ18" s="3"/>
      <c r="BR18" s="11"/>
      <c r="BS18" s="30"/>
      <c r="BT18" s="12"/>
      <c r="BU18" s="2"/>
      <c r="BV18" s="2"/>
      <c r="BW18" s="3"/>
      <c r="BX18" s="3"/>
      <c r="BY18" s="3"/>
      <c r="BZ18" s="3"/>
      <c r="CA18" s="3"/>
      <c r="CB18" s="3"/>
      <c r="CC18" s="6"/>
      <c r="CD18" s="10"/>
      <c r="CE18" s="3"/>
      <c r="CF18" s="11"/>
      <c r="CG18" s="30"/>
      <c r="CH18" s="12"/>
      <c r="CI18" s="2"/>
      <c r="CJ18" s="3"/>
      <c r="CK18" s="3"/>
      <c r="CL18" s="3"/>
      <c r="CM18" s="3"/>
      <c r="CN18" s="3"/>
      <c r="CO18" s="6"/>
      <c r="CP18" s="10"/>
      <c r="CQ18" s="3"/>
      <c r="CR18" s="11"/>
      <c r="CS18" s="12"/>
      <c r="CT18" s="2"/>
      <c r="CU18" s="3"/>
      <c r="CV18" s="3"/>
      <c r="CW18" s="3"/>
      <c r="CX18" s="3"/>
      <c r="CY18" s="3"/>
      <c r="CZ18" s="6"/>
      <c r="DA18" s="10"/>
      <c r="DB18" s="3"/>
      <c r="DC18" s="11"/>
      <c r="DD18" s="12"/>
      <c r="DE18" s="2"/>
      <c r="DF18" s="3"/>
      <c r="DG18" s="3"/>
      <c r="DH18" s="3"/>
      <c r="DI18" s="3"/>
      <c r="DJ18" s="3"/>
      <c r="DK18" s="6"/>
      <c r="DL18" s="10"/>
      <c r="DM18" s="3"/>
      <c r="DN18" s="11"/>
    </row>
    <row r="19" spans="1:118" ht="15">
      <c r="A19" s="34"/>
      <c r="B19" s="34"/>
      <c r="C19" s="41" t="s">
        <v>46</v>
      </c>
      <c r="D19" s="42"/>
      <c r="E19" s="42"/>
      <c r="F19" s="31"/>
      <c r="G19" s="32"/>
      <c r="H19" s="21"/>
      <c r="I19" s="7"/>
      <c r="J19" s="23"/>
      <c r="K19" s="12"/>
      <c r="L19" s="2"/>
      <c r="M19" s="2"/>
      <c r="N19" s="2"/>
      <c r="O19" s="2"/>
      <c r="P19" s="2"/>
      <c r="Q19" s="2"/>
      <c r="R19" s="3"/>
      <c r="S19" s="3"/>
      <c r="T19" s="3"/>
      <c r="U19" s="3"/>
      <c r="V19" s="3"/>
      <c r="W19" s="13"/>
      <c r="X19" s="6"/>
      <c r="Y19" s="10"/>
      <c r="Z19" s="3"/>
      <c r="AA19" s="11"/>
      <c r="AB19" s="30"/>
      <c r="AC19" s="12"/>
      <c r="AD19" s="2"/>
      <c r="AE19" s="2"/>
      <c r="AF19" s="2"/>
      <c r="AG19" s="3"/>
      <c r="AH19" s="3"/>
      <c r="AI19" s="3"/>
      <c r="AJ19" s="3"/>
      <c r="AK19" s="3"/>
      <c r="AL19" s="3"/>
      <c r="AM19" s="6"/>
      <c r="AN19" s="10"/>
      <c r="AO19" s="3"/>
      <c r="AP19" s="11"/>
      <c r="AQ19" s="30"/>
      <c r="AR19" s="12"/>
      <c r="AS19" s="2"/>
      <c r="AT19" s="2"/>
      <c r="AU19" s="3"/>
      <c r="AV19" s="3"/>
      <c r="AW19" s="3"/>
      <c r="AX19" s="3"/>
      <c r="AY19" s="3"/>
      <c r="AZ19" s="3"/>
      <c r="BA19" s="6"/>
      <c r="BB19" s="10"/>
      <c r="BC19" s="3"/>
      <c r="BD19" s="11"/>
      <c r="BE19" s="30"/>
      <c r="BF19" s="12"/>
      <c r="BG19" s="2"/>
      <c r="BH19" s="2"/>
      <c r="BI19" s="3"/>
      <c r="BJ19" s="3"/>
      <c r="BK19" s="3"/>
      <c r="BL19" s="3"/>
      <c r="BM19" s="3"/>
      <c r="BN19" s="3"/>
      <c r="BO19" s="6"/>
      <c r="BP19" s="10"/>
      <c r="BQ19" s="3"/>
      <c r="BR19" s="11"/>
      <c r="BS19" s="30"/>
      <c r="BT19" s="12"/>
      <c r="BU19" s="2"/>
      <c r="BV19" s="2"/>
      <c r="BW19" s="3"/>
      <c r="BX19" s="3"/>
      <c r="BY19" s="3"/>
      <c r="BZ19" s="3"/>
      <c r="CA19" s="3"/>
      <c r="CB19" s="3"/>
      <c r="CC19" s="6"/>
      <c r="CD19" s="10"/>
      <c r="CE19" s="3"/>
      <c r="CF19" s="11"/>
      <c r="CG19" s="30"/>
      <c r="CH19" s="12"/>
      <c r="CI19" s="2"/>
      <c r="CJ19" s="3"/>
      <c r="CK19" s="3"/>
      <c r="CL19" s="3"/>
      <c r="CM19" s="3"/>
      <c r="CN19" s="3"/>
      <c r="CO19" s="6"/>
      <c r="CP19" s="10"/>
      <c r="CQ19" s="3"/>
      <c r="CR19" s="11"/>
      <c r="CS19" s="12"/>
      <c r="CT19" s="2"/>
      <c r="CU19" s="3"/>
      <c r="CV19" s="3"/>
      <c r="CW19" s="3"/>
      <c r="CX19" s="3"/>
      <c r="CY19" s="3"/>
      <c r="CZ19" s="6"/>
      <c r="DA19" s="10"/>
      <c r="DB19" s="3"/>
      <c r="DC19" s="11"/>
      <c r="DD19" s="12"/>
      <c r="DE19" s="2"/>
      <c r="DF19" s="3"/>
      <c r="DG19" s="3"/>
      <c r="DH19" s="3"/>
      <c r="DI19" s="3"/>
      <c r="DJ19" s="3"/>
      <c r="DK19" s="6"/>
      <c r="DL19" s="10"/>
      <c r="DM19" s="3"/>
      <c r="DN19" s="11"/>
    </row>
    <row r="20" spans="1:118" ht="15">
      <c r="A20" s="34">
        <v>1</v>
      </c>
      <c r="B20" s="34">
        <v>1</v>
      </c>
      <c r="C20" s="37" t="s">
        <v>45</v>
      </c>
      <c r="D20" s="9"/>
      <c r="E20" s="9" t="s">
        <v>46</v>
      </c>
      <c r="F20" s="31">
        <f xml:space="preserve"> AB20+AQ20+BE20+BS20</f>
        <v>325.53425403199401</v>
      </c>
      <c r="G20" s="32">
        <f>H20+I20+J20</f>
        <v>176.87</v>
      </c>
      <c r="H20" s="21">
        <f>X20+AM20+BA20+BO20+CC20+CO20+CZ20+DK20</f>
        <v>109.87</v>
      </c>
      <c r="I20" s="7">
        <f>Z20+AO20+BC20+BQ20+CE20+CQ20+DB20+DM20</f>
        <v>0</v>
      </c>
      <c r="J20" s="23">
        <f>R20+AG20+AU20+BI20+BW20+CJ20+CU20+DF20</f>
        <v>67</v>
      </c>
      <c r="K20" s="12">
        <v>14.31</v>
      </c>
      <c r="L20" s="2"/>
      <c r="M20" s="2"/>
      <c r="N20" s="2"/>
      <c r="O20" s="2"/>
      <c r="P20" s="2"/>
      <c r="Q20" s="2"/>
      <c r="R20" s="3">
        <v>35</v>
      </c>
      <c r="S20" s="3"/>
      <c r="T20" s="3"/>
      <c r="U20" s="3"/>
      <c r="V20" s="3"/>
      <c r="W20" s="13"/>
      <c r="X20" s="6">
        <f>IF(K20="DQ",0,K20+L20+M20+N20+O20+P20+Q20)</f>
        <v>14.31</v>
      </c>
      <c r="Y20" s="10">
        <f>R20</f>
        <v>35</v>
      </c>
      <c r="Z20" s="3">
        <f>(S20*5)+(T20*10)+(U20*10)+(V20*15)+(W20*20)</f>
        <v>0</v>
      </c>
      <c r="AA20" s="11">
        <f>IF(K20="DQ",0,X20+Y20+Z20)</f>
        <v>49.31</v>
      </c>
      <c r="AB20" s="30">
        <f>(MIN(AA$5:AA$24)/AA20)*100</f>
        <v>64.469681606165068</v>
      </c>
      <c r="AC20" s="12">
        <v>41.3</v>
      </c>
      <c r="AD20" s="2"/>
      <c r="AE20" s="2"/>
      <c r="AF20" s="2"/>
      <c r="AG20" s="3">
        <v>16</v>
      </c>
      <c r="AH20" s="3"/>
      <c r="AI20" s="3"/>
      <c r="AJ20" s="3"/>
      <c r="AK20" s="3"/>
      <c r="AL20" s="3"/>
      <c r="AM20" s="6">
        <f>IF(AC20="DQ",0,AC20+AD20+AE20+AF20)</f>
        <v>41.3</v>
      </c>
      <c r="AN20" s="10">
        <f>AG20</f>
        <v>16</v>
      </c>
      <c r="AO20" s="3">
        <f>(AH20*5)+(AI20*10)+(AJ20*10)+(AK20*15)+(AL20*20)</f>
        <v>0</v>
      </c>
      <c r="AP20" s="11">
        <f>IF(AC20="DQ",0,AM20+AN20+AO20)</f>
        <v>57.3</v>
      </c>
      <c r="AQ20" s="30">
        <f>(MIN(AP$5:AP$24)/AP20)*100</f>
        <v>61.06457242582897</v>
      </c>
      <c r="AR20" s="12">
        <v>28.09</v>
      </c>
      <c r="AS20" s="2"/>
      <c r="AT20" s="2"/>
      <c r="AU20" s="3">
        <v>8</v>
      </c>
      <c r="AV20" s="3"/>
      <c r="AW20" s="3"/>
      <c r="AX20" s="3"/>
      <c r="AY20" s="3"/>
      <c r="AZ20" s="3"/>
      <c r="BA20" s="6">
        <f>AR20+AS20+AT20</f>
        <v>28.09</v>
      </c>
      <c r="BB20" s="10">
        <f>AU20</f>
        <v>8</v>
      </c>
      <c r="BC20" s="3">
        <f>(AV20*5)+(AW20*10)+(AX20*10)+(AY20*15)+(AZ20*20)</f>
        <v>0</v>
      </c>
      <c r="BD20" s="11">
        <f>BA20+BB20+BC20</f>
        <v>36.090000000000003</v>
      </c>
      <c r="BE20" s="50">
        <f>(MIN(BD$5:BD$24)/BD20)*100</f>
        <v>100</v>
      </c>
      <c r="BF20" s="12">
        <v>26.17</v>
      </c>
      <c r="BG20" s="2"/>
      <c r="BH20" s="2"/>
      <c r="BI20" s="3">
        <v>8</v>
      </c>
      <c r="BJ20" s="3"/>
      <c r="BK20" s="3"/>
      <c r="BL20" s="3"/>
      <c r="BM20" s="3"/>
      <c r="BN20" s="3"/>
      <c r="BO20" s="6">
        <f>BF20+BG20+BH20</f>
        <v>26.17</v>
      </c>
      <c r="BP20" s="10">
        <f>BI20</f>
        <v>8</v>
      </c>
      <c r="BQ20" s="3">
        <f>(BJ20*5)+(BK20*10)+(BL20*10)+(BM20*15)+(BN20*20)</f>
        <v>0</v>
      </c>
      <c r="BR20" s="11">
        <f>IF(BF20="DQ",0,BO20+BP20+BQ20)</f>
        <v>34.17</v>
      </c>
      <c r="BS20" s="50">
        <f>(MIN(BR$5:BR$24)/BR20)*100</f>
        <v>100</v>
      </c>
      <c r="BT20" s="12"/>
      <c r="BU20" s="2"/>
      <c r="BV20" s="2"/>
      <c r="BW20" s="3"/>
      <c r="BX20" s="3"/>
      <c r="BY20" s="3"/>
      <c r="BZ20" s="3"/>
      <c r="CA20" s="3"/>
      <c r="CB20" s="3"/>
      <c r="CC20" s="6">
        <f>IF(BT20="DQ",0,BT20+BU20+BV20)</f>
        <v>0</v>
      </c>
      <c r="CD20" s="10">
        <f>BW20</f>
        <v>0</v>
      </c>
      <c r="CE20" s="3">
        <f>(BX20*5)+(BY20*10)+(BZ20*10)+(CA20*15)+(CB20*20)</f>
        <v>0</v>
      </c>
      <c r="CF20" s="11">
        <f>IF(BT20="DQ",0,CC20+CD20+CE20)</f>
        <v>0</v>
      </c>
      <c r="CG20" s="30" t="e">
        <f>(MIN(CF$5:CF$24)/CF20)*100</f>
        <v>#DIV/0!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CJ20/2</f>
        <v>0</v>
      </c>
      <c r="CQ20" s="3">
        <f>(CJ20*5)+(CK20*10)+(CL20*10)+(CM20*15)+(CN20*20)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CU20/2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DF20/2</f>
        <v>0</v>
      </c>
      <c r="DM20" s="3">
        <f>(DG20*3)+(DH20*5)+(DI20*5)+(DJ20*20)</f>
        <v>0</v>
      </c>
      <c r="DN20" s="11">
        <f>DK20+DL20+DM20</f>
        <v>0</v>
      </c>
    </row>
    <row r="21" spans="1:118" ht="15">
      <c r="A21" s="34">
        <v>2</v>
      </c>
      <c r="B21" s="34">
        <v>2</v>
      </c>
      <c r="C21" s="8" t="s">
        <v>55</v>
      </c>
      <c r="D21" s="25"/>
      <c r="E21" s="9" t="s">
        <v>46</v>
      </c>
      <c r="F21" s="31">
        <f xml:space="preserve"> AB21+AQ21+BE21+BS21</f>
        <v>314.57484191577782</v>
      </c>
      <c r="G21" s="32">
        <f>H21+I21+J21</f>
        <v>178.63</v>
      </c>
      <c r="H21" s="21">
        <f>X21+AM21+BA21+BO21+CC21+CO21+CZ21+DK21</f>
        <v>123.63</v>
      </c>
      <c r="I21" s="7">
        <f>Z21+AO21+BC21+BQ21+CE21+CQ21+DB21+DM21</f>
        <v>10</v>
      </c>
      <c r="J21" s="49">
        <f>R21+AG21+AU21+BI21+BW21+CJ21+CU21+DF21</f>
        <v>45</v>
      </c>
      <c r="K21" s="12">
        <v>19.84</v>
      </c>
      <c r="L21" s="2"/>
      <c r="M21" s="2"/>
      <c r="N21" s="2"/>
      <c r="O21" s="2"/>
      <c r="P21" s="2"/>
      <c r="Q21" s="2"/>
      <c r="R21" s="3">
        <v>15</v>
      </c>
      <c r="S21" s="3"/>
      <c r="T21" s="3"/>
      <c r="U21" s="3"/>
      <c r="V21" s="3"/>
      <c r="W21" s="13"/>
      <c r="X21" s="6">
        <f>IF(K21="DQ",0,K21+L21+M21+N21+O21+P21+Q21)</f>
        <v>19.84</v>
      </c>
      <c r="Y21" s="10">
        <f>R21</f>
        <v>15</v>
      </c>
      <c r="Z21" s="3">
        <f>(S21*5)+(T21*10)+(U21*10)+(V21*15)+(W21*20)</f>
        <v>0</v>
      </c>
      <c r="AA21" s="11">
        <f>IF(K21="DQ",0,X21+Y21+Z21)</f>
        <v>34.840000000000003</v>
      </c>
      <c r="AB21" s="30">
        <f>(MIN(AA$5:AA$24)/AA21)*100</f>
        <v>91.245694603903544</v>
      </c>
      <c r="AC21" s="12">
        <v>38.1</v>
      </c>
      <c r="AD21" s="2"/>
      <c r="AE21" s="2"/>
      <c r="AF21" s="2"/>
      <c r="AG21" s="3">
        <v>17</v>
      </c>
      <c r="AH21" s="3"/>
      <c r="AI21" s="3"/>
      <c r="AJ21" s="3"/>
      <c r="AK21" s="3"/>
      <c r="AL21" s="3"/>
      <c r="AM21" s="6">
        <f>IF(AC21="DQ",0,AC21+AD21+AE21+AF21)</f>
        <v>38.1</v>
      </c>
      <c r="AN21" s="10">
        <f>AG21</f>
        <v>17</v>
      </c>
      <c r="AO21" s="3">
        <f>(AH21*5)+(AI21*10)+(AJ21*10)+(AK21*15)+(AL21*20)</f>
        <v>0</v>
      </c>
      <c r="AP21" s="11">
        <f>IF(AC21="DQ",0,AM21+AN21+AO21)</f>
        <v>55.1</v>
      </c>
      <c r="AQ21" s="30">
        <f>(MIN(AP$5:AP$24)/AP21)*100</f>
        <v>63.502722323048985</v>
      </c>
      <c r="AR21" s="12">
        <v>31.12</v>
      </c>
      <c r="AS21" s="2"/>
      <c r="AT21" s="2"/>
      <c r="AU21" s="3">
        <v>8</v>
      </c>
      <c r="AV21" s="3"/>
      <c r="AW21" s="3"/>
      <c r="AX21" s="3">
        <v>1</v>
      </c>
      <c r="AY21" s="3"/>
      <c r="AZ21" s="3"/>
      <c r="BA21" s="6">
        <f>AR21+AS21+AT21</f>
        <v>31.12</v>
      </c>
      <c r="BB21" s="10">
        <f>AU21</f>
        <v>8</v>
      </c>
      <c r="BC21" s="3">
        <f>(AV21*5)+(AW21*10)+(AX21*10)+(AY21*15)+(AZ21*20)</f>
        <v>10</v>
      </c>
      <c r="BD21" s="11">
        <f>BA21+BB21+BC21</f>
        <v>49.120000000000005</v>
      </c>
      <c r="BE21" s="30">
        <f>(MIN(BD$5:BD$24)/BD21)*100</f>
        <v>73.473127035830615</v>
      </c>
      <c r="BF21" s="12">
        <v>34.57</v>
      </c>
      <c r="BG21" s="2"/>
      <c r="BH21" s="2"/>
      <c r="BI21" s="3">
        <v>5</v>
      </c>
      <c r="BJ21" s="3"/>
      <c r="BK21" s="3"/>
      <c r="BL21" s="3"/>
      <c r="BM21" s="3"/>
      <c r="BN21" s="3"/>
      <c r="BO21" s="6">
        <f>BF21+BG21+BH21</f>
        <v>34.57</v>
      </c>
      <c r="BP21" s="10">
        <f>BI21</f>
        <v>5</v>
      </c>
      <c r="BQ21" s="3">
        <f>(BJ21*5)+(BK21*10)+(BL21*10)+(BM21*15)+(BN21*20)</f>
        <v>0</v>
      </c>
      <c r="BR21" s="11">
        <f>IF(BF21="DQ",0,BO21+BP21+BQ21)</f>
        <v>39.57</v>
      </c>
      <c r="BS21" s="30">
        <f>(MIN(BR$5:BR$24)/BR21)*100</f>
        <v>86.353297952994694</v>
      </c>
      <c r="BT21" s="12"/>
      <c r="BU21" s="2"/>
      <c r="BV21" s="2"/>
      <c r="BW21" s="3"/>
      <c r="BX21" s="3"/>
      <c r="BY21" s="3"/>
      <c r="BZ21" s="3"/>
      <c r="CA21" s="3"/>
      <c r="CB21" s="3"/>
      <c r="CC21" s="6">
        <f>IF(BT21="DQ",0,BT21+BU21+BV21)</f>
        <v>0</v>
      </c>
      <c r="CD21" s="10">
        <f>BW21</f>
        <v>0</v>
      </c>
      <c r="CE21" s="3">
        <f>(BX21*5)+(BY21*10)+(BZ21*10)+(CA21*15)+(CB21*20)</f>
        <v>0</v>
      </c>
      <c r="CF21" s="11">
        <f>IF(BT21="DQ",0,CC21+CD21+CE21)</f>
        <v>0</v>
      </c>
      <c r="CG21" s="30" t="e">
        <f>(MIN(CF$5:CF$24)/CF21)*100</f>
        <v>#DIV/0!</v>
      </c>
      <c r="CH21" s="12"/>
      <c r="CI21" s="2"/>
      <c r="CJ21" s="3"/>
      <c r="CK21" s="3"/>
      <c r="CL21" s="3"/>
      <c r="CM21" s="3"/>
      <c r="CN21" s="3"/>
      <c r="CO21" s="6">
        <f>CH21+CI21</f>
        <v>0</v>
      </c>
      <c r="CP21" s="10">
        <f>CJ21/2</f>
        <v>0</v>
      </c>
      <c r="CQ21" s="3">
        <f>(CJ21*5)+(CK21*10)+(CL21*10)+(CM21*15)+(CN21*20)</f>
        <v>0</v>
      </c>
      <c r="CR21" s="11">
        <f>CO21+CP21+CQ21</f>
        <v>0</v>
      </c>
      <c r="CS21" s="12"/>
      <c r="CT21" s="2"/>
      <c r="CU21" s="3"/>
      <c r="CV21" s="3"/>
      <c r="CW21" s="3"/>
      <c r="CX21" s="3"/>
      <c r="CY21" s="3"/>
      <c r="CZ21" s="6">
        <f>CS21+CT21</f>
        <v>0</v>
      </c>
      <c r="DA21" s="10">
        <f>CU21/2</f>
        <v>0</v>
      </c>
      <c r="DB21" s="3">
        <f>(CV21*3)+(CW21*5)+(CX21*5)+(CY21*20)</f>
        <v>0</v>
      </c>
      <c r="DC21" s="11">
        <f>CZ21+DA21+DB21</f>
        <v>0</v>
      </c>
      <c r="DD21" s="12"/>
      <c r="DE21" s="2"/>
      <c r="DF21" s="3"/>
      <c r="DG21" s="3"/>
      <c r="DH21" s="3"/>
      <c r="DI21" s="3"/>
      <c r="DJ21" s="3"/>
      <c r="DK21" s="6">
        <f>DD21+DE21</f>
        <v>0</v>
      </c>
      <c r="DL21" s="10">
        <f>DF21/2</f>
        <v>0</v>
      </c>
      <c r="DM21" s="3">
        <f>(DG21*3)+(DH21*5)+(DI21*5)+(DJ21*20)</f>
        <v>0</v>
      </c>
      <c r="DN21" s="11">
        <f>DK21+DL21+DM21</f>
        <v>0</v>
      </c>
    </row>
    <row r="22" spans="1:118" ht="15">
      <c r="A22" s="34">
        <v>9</v>
      </c>
      <c r="B22" s="34">
        <v>3</v>
      </c>
      <c r="C22" s="37" t="s">
        <v>57</v>
      </c>
      <c r="D22" s="25"/>
      <c r="E22" s="9" t="s">
        <v>46</v>
      </c>
      <c r="F22" s="31">
        <f xml:space="preserve"> AB22+AQ22+BE22+BS22</f>
        <v>219.82708438972713</v>
      </c>
      <c r="G22" s="32">
        <f>H22+I22+J22</f>
        <v>251.21</v>
      </c>
      <c r="H22" s="21">
        <f>X22+AM22+BA22+BO22+CC22+CO22+CZ22+DK22</f>
        <v>177.21</v>
      </c>
      <c r="I22" s="7">
        <f>Z22+AO22+BC22+BQ22+CE22+CQ22+DB22+DM22</f>
        <v>20</v>
      </c>
      <c r="J22" s="23">
        <f>R22+AG22+AU22+BI22+BW22+CJ22+CU22+DF22</f>
        <v>54</v>
      </c>
      <c r="K22" s="12">
        <v>25.17</v>
      </c>
      <c r="L22" s="2"/>
      <c r="M22" s="2"/>
      <c r="N22" s="2"/>
      <c r="O22" s="2"/>
      <c r="P22" s="27"/>
      <c r="Q22" s="2"/>
      <c r="R22" s="3">
        <v>31</v>
      </c>
      <c r="S22" s="3"/>
      <c r="T22" s="3"/>
      <c r="U22" s="3"/>
      <c r="V22" s="3"/>
      <c r="W22" s="13"/>
      <c r="X22" s="6">
        <f>IF(K22="DQ",0,K22+L22+M22+N22+O22+P22+Q22)</f>
        <v>25.17</v>
      </c>
      <c r="Y22" s="10">
        <f>R22</f>
        <v>31</v>
      </c>
      <c r="Z22" s="3">
        <f>(S22*5)+(T22*10)+(U22*10)+(V22*15)+(W22*20)</f>
        <v>0</v>
      </c>
      <c r="AA22" s="11">
        <f>IF(K22="DQ",0,X22+Y22+Z22)</f>
        <v>56.17</v>
      </c>
      <c r="AB22" s="30">
        <f>(MIN(AA$5:AA$24)/AA22)*100</f>
        <v>56.596047712301932</v>
      </c>
      <c r="AC22" s="12">
        <v>49.37</v>
      </c>
      <c r="AD22" s="2"/>
      <c r="AE22" s="2"/>
      <c r="AF22" s="2"/>
      <c r="AG22" s="3">
        <v>8</v>
      </c>
      <c r="AH22" s="3"/>
      <c r="AI22" s="3"/>
      <c r="AJ22" s="3"/>
      <c r="AK22" s="3"/>
      <c r="AL22" s="3"/>
      <c r="AM22" s="6">
        <f>IF(AC22="DQ",0,AC22+AD22+AE22+AF22)</f>
        <v>49.37</v>
      </c>
      <c r="AN22" s="10">
        <f>AG22</f>
        <v>8</v>
      </c>
      <c r="AO22" s="3">
        <f>(AH22*5)+(AI22*10)+(AJ22*10)+(AK22*15)+(AL22*20)</f>
        <v>0</v>
      </c>
      <c r="AP22" s="11">
        <f>IF(AC22="DQ",0,AM22+AN22+AO22)</f>
        <v>57.37</v>
      </c>
      <c r="AQ22" s="30">
        <f>(MIN(AP$5:AP$24)/AP22)*100</f>
        <v>60.990064493637789</v>
      </c>
      <c r="AR22" s="12">
        <v>49.74</v>
      </c>
      <c r="AS22" s="2"/>
      <c r="AT22" s="2"/>
      <c r="AU22" s="3">
        <v>13</v>
      </c>
      <c r="AV22" s="3"/>
      <c r="AW22" s="3"/>
      <c r="AX22" s="3">
        <v>1</v>
      </c>
      <c r="AY22" s="3"/>
      <c r="AZ22" s="3"/>
      <c r="BA22" s="6">
        <f>AR22+AS22+AT22</f>
        <v>49.74</v>
      </c>
      <c r="BB22" s="10">
        <f>AU22</f>
        <v>13</v>
      </c>
      <c r="BC22" s="3">
        <f>(AV22*5)+(AW22*10)+(AX22*10)+(AY22*15)+(AZ22*20)</f>
        <v>10</v>
      </c>
      <c r="BD22" s="11">
        <f>BA22+BB22+BC22</f>
        <v>72.740000000000009</v>
      </c>
      <c r="BE22" s="30">
        <f>(MIN(BD$5:BD$24)/BD22)*100</f>
        <v>49.615067363211438</v>
      </c>
      <c r="BF22" s="12">
        <v>52.93</v>
      </c>
      <c r="BG22" s="2"/>
      <c r="BH22" s="2"/>
      <c r="BI22" s="3">
        <v>2</v>
      </c>
      <c r="BJ22" s="3"/>
      <c r="BK22" s="3"/>
      <c r="BL22" s="3">
        <v>1</v>
      </c>
      <c r="BM22" s="3"/>
      <c r="BN22" s="3"/>
      <c r="BO22" s="6">
        <f>BF22+BG22+BH22</f>
        <v>52.93</v>
      </c>
      <c r="BP22" s="10">
        <f>BI22</f>
        <v>2</v>
      </c>
      <c r="BQ22" s="3">
        <f>(BJ22*5)+(BK22*10)+(BL22*10)+(BM22*15)+(BN22*20)</f>
        <v>10</v>
      </c>
      <c r="BR22" s="11">
        <f>IF(BF22="DQ",0,BO22+BP22+BQ22)</f>
        <v>64.930000000000007</v>
      </c>
      <c r="BS22" s="30">
        <f>(MIN(BR$5:BR$24)/BR22)*100</f>
        <v>52.625904820575997</v>
      </c>
      <c r="BT22" s="12"/>
      <c r="BU22" s="2"/>
      <c r="BV22" s="2"/>
      <c r="BW22" s="3"/>
      <c r="BX22" s="3"/>
      <c r="BY22" s="3"/>
      <c r="BZ22" s="3"/>
      <c r="CA22" s="3"/>
      <c r="CB22" s="3"/>
      <c r="CC22" s="6">
        <f>IF(BT22="DQ",0,BT22+BU22+BV22)</f>
        <v>0</v>
      </c>
      <c r="CD22" s="10">
        <f>BW22</f>
        <v>0</v>
      </c>
      <c r="CE22" s="3">
        <f>(BX22*5)+(BY22*10)+(BZ22*10)+(CA22*15)+(CB22*20)</f>
        <v>0</v>
      </c>
      <c r="CF22" s="11">
        <f>IF(BT22="DQ",0,CC22+CD22+CE22)</f>
        <v>0</v>
      </c>
      <c r="CG22" s="30" t="e">
        <f>(MIN(CF$5:CF$24)/CF22)*100</f>
        <v>#DIV/0!</v>
      </c>
      <c r="CH22" s="12"/>
      <c r="CI22" s="2"/>
      <c r="CJ22" s="3"/>
      <c r="CK22" s="3"/>
      <c r="CL22" s="3"/>
      <c r="CM22" s="3"/>
      <c r="CN22" s="3"/>
      <c r="CO22" s="6">
        <f>CH22+CI22</f>
        <v>0</v>
      </c>
      <c r="CP22" s="10">
        <f>CJ22/2</f>
        <v>0</v>
      </c>
      <c r="CQ22" s="3">
        <f>(CJ22*5)+(CK22*10)+(CL22*10)+(CM22*15)+(CN22*20)</f>
        <v>0</v>
      </c>
      <c r="CR22" s="11">
        <f>CO22+CP22+CQ22</f>
        <v>0</v>
      </c>
      <c r="CS22" s="12"/>
      <c r="CT22" s="2"/>
      <c r="CU22" s="3"/>
      <c r="CV22" s="3"/>
      <c r="CW22" s="3"/>
      <c r="CX22" s="3"/>
      <c r="CY22" s="3"/>
      <c r="CZ22" s="6">
        <f>CS22+CT22</f>
        <v>0</v>
      </c>
      <c r="DA22" s="10">
        <f>CU22/2</f>
        <v>0</v>
      </c>
      <c r="DB22" s="3">
        <f>(CV22*3)+(CW22*5)+(CX22*5)+(CY22*20)</f>
        <v>0</v>
      </c>
      <c r="DC22" s="11">
        <f>CZ22+DA22+DB22</f>
        <v>0</v>
      </c>
      <c r="DD22" s="12"/>
      <c r="DE22" s="2"/>
      <c r="DF22" s="3"/>
      <c r="DG22" s="3"/>
      <c r="DH22" s="3"/>
      <c r="DI22" s="3"/>
      <c r="DJ22" s="3"/>
      <c r="DK22" s="6">
        <f>DD22+DE22</f>
        <v>0</v>
      </c>
      <c r="DL22" s="10">
        <f>DF22/2</f>
        <v>0</v>
      </c>
      <c r="DM22" s="3">
        <f>(DG22*3)+(DH22*5)+(DI22*5)+(DJ22*20)</f>
        <v>0</v>
      </c>
      <c r="DN22" s="11">
        <f>DK22+DL22+DM22</f>
        <v>0</v>
      </c>
    </row>
    <row r="23" spans="1:118" ht="15">
      <c r="A23" s="34">
        <v>12</v>
      </c>
      <c r="B23" s="34">
        <v>4</v>
      </c>
      <c r="C23" s="37" t="s">
        <v>53</v>
      </c>
      <c r="D23" s="25"/>
      <c r="E23" s="38" t="s">
        <v>46</v>
      </c>
      <c r="F23" s="31">
        <f xml:space="preserve"> AB23+AQ23+BE23+BS23</f>
        <v>194.35135005677816</v>
      </c>
      <c r="G23" s="32">
        <f>H23+I23+J23</f>
        <v>292.27</v>
      </c>
      <c r="H23" s="21">
        <f>X23+AM23+BA23+BO23+CC23+CO23+CZ23+DK23</f>
        <v>153.26999999999998</v>
      </c>
      <c r="I23" s="7">
        <f>Z23+AO23+BC23+BQ23+CE23+CQ23+DB23+DM23</f>
        <v>30</v>
      </c>
      <c r="J23" s="23">
        <f>R23+AG23+AU23+BI23+BW23+CJ23+CU23+DF23</f>
        <v>109</v>
      </c>
      <c r="K23" s="12">
        <v>29.84</v>
      </c>
      <c r="L23" s="2"/>
      <c r="M23" s="2"/>
      <c r="N23" s="2"/>
      <c r="O23" s="2"/>
      <c r="P23" s="2"/>
      <c r="Q23" s="2"/>
      <c r="R23" s="3">
        <v>26</v>
      </c>
      <c r="S23" s="3"/>
      <c r="T23" s="3"/>
      <c r="U23" s="3"/>
      <c r="V23" s="3"/>
      <c r="W23" s="13"/>
      <c r="X23" s="6">
        <f>IF(K23="DQ",0,K23+L23+M23+N23+O23+P23+Q23)</f>
        <v>29.84</v>
      </c>
      <c r="Y23" s="10">
        <f>R23</f>
        <v>26</v>
      </c>
      <c r="Z23" s="3">
        <f>(S23*5)+(T23*10)+(U23*10)+(V23*15)+(W23*20)</f>
        <v>0</v>
      </c>
      <c r="AA23" s="11">
        <f>IF(K23="DQ",0,X23+Y23+Z23)</f>
        <v>55.84</v>
      </c>
      <c r="AB23" s="30">
        <f>(MIN(AA$5:AA$24)/AA23)*100</f>
        <v>56.930515759312314</v>
      </c>
      <c r="AC23" s="12">
        <v>39.6</v>
      </c>
      <c r="AD23" s="2"/>
      <c r="AE23" s="2"/>
      <c r="AF23" s="2"/>
      <c r="AG23" s="3">
        <v>59</v>
      </c>
      <c r="AH23" s="3"/>
      <c r="AI23" s="3"/>
      <c r="AJ23" s="3"/>
      <c r="AK23" s="3"/>
      <c r="AL23" s="3"/>
      <c r="AM23" s="6">
        <f>IF(AC23="DQ",0,AC23+AD23+AE23+AF23)</f>
        <v>39.6</v>
      </c>
      <c r="AN23" s="10">
        <f>AG23</f>
        <v>59</v>
      </c>
      <c r="AO23" s="3">
        <f>(AH23*5)+(AI23*10)+(AJ23*10)+(AK23*15)+(AL23*20)</f>
        <v>0</v>
      </c>
      <c r="AP23" s="11">
        <f>IF(AC23="DQ",0,AM23+AN23+AO23)</f>
        <v>98.6</v>
      </c>
      <c r="AQ23" s="30">
        <f>(MIN(AP$5:AP$24)/AP23)*100</f>
        <v>35.486815415821496</v>
      </c>
      <c r="AR23" s="12">
        <v>46.11</v>
      </c>
      <c r="AS23" s="2"/>
      <c r="AT23" s="2"/>
      <c r="AU23" s="3">
        <v>14</v>
      </c>
      <c r="AV23" s="3"/>
      <c r="AW23" s="3"/>
      <c r="AX23" s="3">
        <v>1</v>
      </c>
      <c r="AY23" s="3"/>
      <c r="AZ23" s="3"/>
      <c r="BA23" s="6">
        <f>AR23+AS23+AT23</f>
        <v>46.11</v>
      </c>
      <c r="BB23" s="10">
        <f>AU23</f>
        <v>14</v>
      </c>
      <c r="BC23" s="3">
        <f>(AV23*5)+(AW23*10)+(AX23*10)+(AY23*15)+(AZ23*20)</f>
        <v>10</v>
      </c>
      <c r="BD23" s="11">
        <f>BA23+BB23+BC23</f>
        <v>70.11</v>
      </c>
      <c r="BE23" s="30">
        <f>(MIN(BD$5:BD$24)/BD23)*100</f>
        <v>51.476251604621318</v>
      </c>
      <c r="BF23" s="12">
        <v>37.72</v>
      </c>
      <c r="BG23" s="2"/>
      <c r="BH23" s="2"/>
      <c r="BI23" s="3">
        <v>10</v>
      </c>
      <c r="BJ23" s="3">
        <v>2</v>
      </c>
      <c r="BK23" s="3"/>
      <c r="BL23" s="3">
        <v>1</v>
      </c>
      <c r="BM23" s="3"/>
      <c r="BN23" s="3"/>
      <c r="BO23" s="6">
        <f>BF23+BG23+BH23</f>
        <v>37.72</v>
      </c>
      <c r="BP23" s="10">
        <f>BI23</f>
        <v>10</v>
      </c>
      <c r="BQ23" s="3">
        <f>(BJ23*5)+(BK23*10)+(BL23*10)+(BM23*15)+(BN23*20)</f>
        <v>20</v>
      </c>
      <c r="BR23" s="11">
        <f>IF(BF23="DQ",0,BO23+BP23+BQ23)</f>
        <v>67.72</v>
      </c>
      <c r="BS23" s="30">
        <f>(MIN(BR$5:BR$24)/BR23)*100</f>
        <v>50.457767277023038</v>
      </c>
      <c r="BT23" s="12"/>
      <c r="BU23" s="2"/>
      <c r="BV23" s="2"/>
      <c r="BW23" s="3"/>
      <c r="BX23" s="3"/>
      <c r="BY23" s="3"/>
      <c r="BZ23" s="3"/>
      <c r="CA23" s="3"/>
      <c r="CB23" s="3"/>
      <c r="CC23" s="6">
        <f>IF(BT23="DQ",0,BT23+BU23+BV23)</f>
        <v>0</v>
      </c>
      <c r="CD23" s="10">
        <f>BW23</f>
        <v>0</v>
      </c>
      <c r="CE23" s="3">
        <f>(BX23*5)+(BY23*10)+(BZ23*10)+(CA23*15)+(CB23*20)</f>
        <v>0</v>
      </c>
      <c r="CF23" s="11">
        <f>IF(BT23="DQ",0,CC23+CD23+CE23)</f>
        <v>0</v>
      </c>
      <c r="CG23" s="30" t="e">
        <f>(MIN(CF$5:CF$24)/CF23)*100</f>
        <v>#DIV/0!</v>
      </c>
      <c r="CH23" s="12"/>
      <c r="CI23" s="2"/>
      <c r="CJ23" s="3"/>
      <c r="CK23" s="3"/>
      <c r="CL23" s="3"/>
      <c r="CM23" s="3"/>
      <c r="CN23" s="3"/>
      <c r="CO23" s="6">
        <f>CH23+CI23</f>
        <v>0</v>
      </c>
      <c r="CP23" s="10">
        <f>CJ23/2</f>
        <v>0</v>
      </c>
      <c r="CQ23" s="3">
        <f>(CJ23*5)+(CK23*10)+(CL23*10)+(CM23*15)+(CN23*20)</f>
        <v>0</v>
      </c>
      <c r="CR23" s="11">
        <f>CO23+CP23+CQ23</f>
        <v>0</v>
      </c>
      <c r="CS23" s="12"/>
      <c r="CT23" s="2"/>
      <c r="CU23" s="3"/>
      <c r="CV23" s="3"/>
      <c r="CW23" s="3"/>
      <c r="CX23" s="3"/>
      <c r="CY23" s="3"/>
      <c r="CZ23" s="6">
        <f>CS23+CT23</f>
        <v>0</v>
      </c>
      <c r="DA23" s="10">
        <f>CU23/2</f>
        <v>0</v>
      </c>
      <c r="DB23" s="3">
        <f>(CV23*3)+(CW23*5)+(CX23*5)+(CY23*20)</f>
        <v>0</v>
      </c>
      <c r="DC23" s="11">
        <f>CZ23+DA23+DB23</f>
        <v>0</v>
      </c>
      <c r="DD23" s="12"/>
      <c r="DE23" s="2"/>
      <c r="DF23" s="3"/>
      <c r="DG23" s="3"/>
      <c r="DH23" s="3"/>
      <c r="DI23" s="3"/>
      <c r="DJ23" s="3"/>
      <c r="DK23" s="6">
        <f>DD23+DE23</f>
        <v>0</v>
      </c>
      <c r="DL23" s="10">
        <f>DF23/2</f>
        <v>0</v>
      </c>
      <c r="DM23" s="3">
        <f>(DG23*3)+(DH23*5)+(DI23*5)+(DJ23*20)</f>
        <v>0</v>
      </c>
      <c r="DN23" s="11">
        <f>DK23+DL23+DM23</f>
        <v>0</v>
      </c>
    </row>
    <row r="24" spans="1:118" ht="15">
      <c r="A24" s="34">
        <v>15</v>
      </c>
      <c r="B24" s="34">
        <v>5</v>
      </c>
      <c r="C24" s="37" t="s">
        <v>58</v>
      </c>
      <c r="D24" s="9"/>
      <c r="E24" s="9" t="s">
        <v>46</v>
      </c>
      <c r="F24" s="31">
        <f xml:space="preserve"> AB24+AQ24+BE24+BS24</f>
        <v>169.48504922882648</v>
      </c>
      <c r="G24" s="32">
        <f>H24+I24+J24</f>
        <v>357.3</v>
      </c>
      <c r="H24" s="21">
        <f>X24+AM24+BA24+BO24+CC24+CO24+CZ24+DK24</f>
        <v>154.30000000000001</v>
      </c>
      <c r="I24" s="7">
        <f>Z24+AO24+BC24+BQ24+CE24+CQ24+DB24+DM24</f>
        <v>20</v>
      </c>
      <c r="J24" s="23">
        <f>R24+AG24+AU24+BI24+BW24+CJ24+CU24+DF24</f>
        <v>183</v>
      </c>
      <c r="K24" s="12">
        <v>28.65</v>
      </c>
      <c r="L24" s="2"/>
      <c r="M24" s="2"/>
      <c r="N24" s="2"/>
      <c r="O24" s="2"/>
      <c r="P24" s="2"/>
      <c r="Q24" s="2"/>
      <c r="R24" s="3">
        <v>19</v>
      </c>
      <c r="S24" s="3"/>
      <c r="T24" s="3"/>
      <c r="U24" s="3"/>
      <c r="V24" s="3"/>
      <c r="W24" s="13"/>
      <c r="X24" s="6">
        <f>IF(K24="DQ",0,K24+L24+M24+N24+O24+P24+Q24)</f>
        <v>28.65</v>
      </c>
      <c r="Y24" s="10">
        <f>R24</f>
        <v>19</v>
      </c>
      <c r="Z24" s="3">
        <f>(S24*5)+(T24*10)+(U24*10)+(V24*15)+(W24*20)</f>
        <v>0</v>
      </c>
      <c r="AA24" s="11">
        <f>IF(K24="DQ",0,X24+Y24+Z24)</f>
        <v>47.65</v>
      </c>
      <c r="AB24" s="30">
        <f>(MIN(AA$5:AA$24)/AA24)*100</f>
        <v>66.715634837355722</v>
      </c>
      <c r="AC24" s="12">
        <v>41.28</v>
      </c>
      <c r="AD24" s="2"/>
      <c r="AE24" s="2"/>
      <c r="AF24" s="2"/>
      <c r="AG24" s="3">
        <v>75</v>
      </c>
      <c r="AH24" s="3"/>
      <c r="AI24" s="3"/>
      <c r="AJ24" s="3"/>
      <c r="AK24" s="3"/>
      <c r="AL24" s="3"/>
      <c r="AM24" s="6">
        <f>IF(AC24="DQ",0,AC24+AD24+AE24+AF24)</f>
        <v>41.28</v>
      </c>
      <c r="AN24" s="10">
        <f>AG24</f>
        <v>75</v>
      </c>
      <c r="AO24" s="3">
        <f>(AH24*5)+(AI24*10)+(AJ24*10)+(AK24*15)+(AL24*20)</f>
        <v>0</v>
      </c>
      <c r="AP24" s="11">
        <f>IF(AC24="DQ",0,AM24+AN24+AO24)</f>
        <v>116.28</v>
      </c>
      <c r="AQ24" s="30">
        <f>(MIN(AP$5:AP$24)/AP24)*100</f>
        <v>30.091159270725832</v>
      </c>
      <c r="AR24" s="12">
        <v>35.72</v>
      </c>
      <c r="AS24" s="2"/>
      <c r="AT24" s="2"/>
      <c r="AU24" s="3">
        <v>54</v>
      </c>
      <c r="AV24" s="3"/>
      <c r="AW24" s="3"/>
      <c r="AX24" s="3">
        <v>1</v>
      </c>
      <c r="AY24" s="3"/>
      <c r="AZ24" s="3"/>
      <c r="BA24" s="6">
        <f>AR24+AS24+AT24</f>
        <v>35.72</v>
      </c>
      <c r="BB24" s="10">
        <f>AU24</f>
        <v>54</v>
      </c>
      <c r="BC24" s="3">
        <f>(AV24*5)+(AW24*10)+(AX24*10)+(AY24*15)+(AZ24*20)</f>
        <v>10</v>
      </c>
      <c r="BD24" s="11">
        <f>BA24+BB24+BC24</f>
        <v>99.72</v>
      </c>
      <c r="BE24" s="30">
        <f>(MIN(BD$5:BD$24)/BD24)*100</f>
        <v>36.191335740072205</v>
      </c>
      <c r="BF24" s="12">
        <v>48.65</v>
      </c>
      <c r="BG24" s="2"/>
      <c r="BH24" s="2"/>
      <c r="BI24" s="3">
        <v>35</v>
      </c>
      <c r="BJ24" s="3"/>
      <c r="BK24" s="3">
        <v>1</v>
      </c>
      <c r="BL24" s="3"/>
      <c r="BM24" s="3"/>
      <c r="BN24" s="3"/>
      <c r="BO24" s="6">
        <f>BF24+BG24+BH24</f>
        <v>48.65</v>
      </c>
      <c r="BP24" s="10">
        <f>BI24</f>
        <v>35</v>
      </c>
      <c r="BQ24" s="3">
        <f>(BJ24*5)+(BK24*10)+(BL24*10)+(BM24*15)+(BN24*20)</f>
        <v>10</v>
      </c>
      <c r="BR24" s="11">
        <f>IF(BF24="DQ",0,BO24+BP24+BQ24)</f>
        <v>93.65</v>
      </c>
      <c r="BS24" s="30">
        <f>(MIN(BR$5:BR$24)/BR24)*100</f>
        <v>36.486919380672717</v>
      </c>
      <c r="BT24" s="12"/>
      <c r="BU24" s="2"/>
      <c r="BV24" s="2"/>
      <c r="BW24" s="3"/>
      <c r="BX24" s="3"/>
      <c r="BY24" s="3"/>
      <c r="BZ24" s="3"/>
      <c r="CA24" s="3"/>
      <c r="CB24" s="3"/>
      <c r="CC24" s="6">
        <f>IF(BT24="DQ",0,BT24+BU24+BV24)</f>
        <v>0</v>
      </c>
      <c r="CD24" s="10">
        <f>BW24</f>
        <v>0</v>
      </c>
      <c r="CE24" s="3">
        <f>(BX24*5)+(BY24*10)+(BZ24*10)+(CA24*15)+(CB24*20)</f>
        <v>0</v>
      </c>
      <c r="CF24" s="11">
        <f>IF(BT24="DQ",0,CC24+CD24+CE24)</f>
        <v>0</v>
      </c>
      <c r="CG24" s="30" t="e">
        <f>(MIN(CF$5:CF$24)/CF24)*100</f>
        <v>#DIV/0!</v>
      </c>
      <c r="CH24" s="12"/>
      <c r="CI24" s="2"/>
      <c r="CJ24" s="3"/>
      <c r="CK24" s="3"/>
      <c r="CL24" s="3"/>
      <c r="CM24" s="3"/>
      <c r="CN24" s="3"/>
      <c r="CO24" s="6">
        <f>CH24+CI24</f>
        <v>0</v>
      </c>
      <c r="CP24" s="10">
        <f>CJ24/2</f>
        <v>0</v>
      </c>
      <c r="CQ24" s="3">
        <f>(CJ24*5)+(CK24*10)+(CL24*10)+(CM24*15)+(CN24*20)</f>
        <v>0</v>
      </c>
      <c r="CR24" s="11">
        <f>CO24+CP24+CQ24</f>
        <v>0</v>
      </c>
      <c r="CS24" s="12"/>
      <c r="CT24" s="2"/>
      <c r="CU24" s="3"/>
      <c r="CV24" s="3"/>
      <c r="CW24" s="3"/>
      <c r="CX24" s="3"/>
      <c r="CY24" s="3"/>
      <c r="CZ24" s="6">
        <f>CS24+CT24</f>
        <v>0</v>
      </c>
      <c r="DA24" s="10">
        <f>CU24/2</f>
        <v>0</v>
      </c>
      <c r="DB24" s="3">
        <f>(CV24*3)+(CW24*5)+(CX24*5)+(CY24*20)</f>
        <v>0</v>
      </c>
      <c r="DC24" s="11">
        <f>CZ24+DA24+DB24</f>
        <v>0</v>
      </c>
      <c r="DD24" s="12"/>
      <c r="DE24" s="2"/>
      <c r="DF24" s="3"/>
      <c r="DG24" s="3"/>
      <c r="DH24" s="3"/>
      <c r="DI24" s="3"/>
      <c r="DJ24" s="3"/>
      <c r="DK24" s="6">
        <f>DD24+DE24</f>
        <v>0</v>
      </c>
      <c r="DL24" s="10">
        <f>DF24/2</f>
        <v>0</v>
      </c>
      <c r="DM24" s="3">
        <f>(DG24*3)+(DH24*5)+(DI24*5)+(DJ24*20)</f>
        <v>0</v>
      </c>
      <c r="DN24" s="11">
        <f>DK24+DL24+DM24</f>
        <v>0</v>
      </c>
    </row>
    <row r="28" spans="1:118">
      <c r="Q28" s="28"/>
    </row>
  </sheetData>
  <sortState ref="A3:DN18">
    <sortCondition ref="E3:E18"/>
    <sortCondition descending="1" ref="F3:F18"/>
  </sortState>
  <mergeCells count="13">
    <mergeCell ref="CH1:CI1"/>
    <mergeCell ref="F1:J1"/>
    <mergeCell ref="K1:AA1"/>
    <mergeCell ref="AC1:AQ1"/>
    <mergeCell ref="AR1:BE1"/>
    <mergeCell ref="BF1:BR1"/>
    <mergeCell ref="BT1:CG1"/>
    <mergeCell ref="C10:E10"/>
    <mergeCell ref="C11:E11"/>
    <mergeCell ref="C18:E18"/>
    <mergeCell ref="C19:E19"/>
    <mergeCell ref="C3:E3"/>
    <mergeCell ref="C4:E4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1"/>
  <sheetViews>
    <sheetView workbookViewId="0">
      <selection activeCell="J22" sqref="J22"/>
    </sheetView>
  </sheetViews>
  <sheetFormatPr defaultColWidth="8" defaultRowHeight="12.75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JohnEric</cp:lastModifiedBy>
  <cp:lastPrinted>2011-08-06T22:50:12Z</cp:lastPrinted>
  <dcterms:created xsi:type="dcterms:W3CDTF">2010-05-02T17:04:59Z</dcterms:created>
  <dcterms:modified xsi:type="dcterms:W3CDTF">2013-07-20T22:37:23Z</dcterms:modified>
</cp:coreProperties>
</file>