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24" i="1" l="1"/>
  <c r="DL24" i="1"/>
  <c r="DK24" i="1"/>
  <c r="DB24" i="1"/>
  <c r="DA24" i="1"/>
  <c r="CZ24" i="1"/>
  <c r="CQ24" i="1"/>
  <c r="CP24" i="1"/>
  <c r="CO24" i="1"/>
  <c r="CE24" i="1"/>
  <c r="CD24" i="1"/>
  <c r="CC24" i="1"/>
  <c r="BQ24" i="1"/>
  <c r="BP24" i="1"/>
  <c r="BO24" i="1"/>
  <c r="BC24" i="1"/>
  <c r="BB24" i="1"/>
  <c r="BA24" i="1"/>
  <c r="AO24" i="1"/>
  <c r="AN24" i="1"/>
  <c r="AM24" i="1"/>
  <c r="Z24" i="1"/>
  <c r="Y24" i="1"/>
  <c r="X24" i="1"/>
  <c r="J24" i="1"/>
  <c r="DC24" i="1" l="1"/>
  <c r="CR24" i="1"/>
  <c r="CF24" i="1"/>
  <c r="DN24" i="1"/>
  <c r="I24" i="1"/>
  <c r="BR24" i="1"/>
  <c r="BD24" i="1"/>
  <c r="H24" i="1"/>
  <c r="AA24" i="1"/>
  <c r="AP24" i="1"/>
  <c r="DM21" i="1"/>
  <c r="DL21" i="1"/>
  <c r="DK21" i="1"/>
  <c r="DB21" i="1"/>
  <c r="DA21" i="1"/>
  <c r="CZ21" i="1"/>
  <c r="CQ21" i="1"/>
  <c r="CP21" i="1"/>
  <c r="CO21" i="1"/>
  <c r="CE21" i="1"/>
  <c r="CD21" i="1"/>
  <c r="CC21" i="1"/>
  <c r="BQ21" i="1"/>
  <c r="BP21" i="1"/>
  <c r="BO21" i="1"/>
  <c r="BC21" i="1"/>
  <c r="BB21" i="1"/>
  <c r="BA21" i="1"/>
  <c r="AO21" i="1"/>
  <c r="AN21" i="1"/>
  <c r="AM21" i="1"/>
  <c r="Z21" i="1"/>
  <c r="Y21" i="1"/>
  <c r="X21" i="1"/>
  <c r="J21" i="1"/>
  <c r="DM7" i="1"/>
  <c r="DL7" i="1"/>
  <c r="DK7" i="1"/>
  <c r="DB7" i="1"/>
  <c r="DA7" i="1"/>
  <c r="CZ7" i="1"/>
  <c r="CQ7" i="1"/>
  <c r="CP7" i="1"/>
  <c r="CO7" i="1"/>
  <c r="CE7" i="1"/>
  <c r="CD7" i="1"/>
  <c r="CC7" i="1"/>
  <c r="BQ7" i="1"/>
  <c r="BP7" i="1"/>
  <c r="BO7" i="1"/>
  <c r="BC7" i="1"/>
  <c r="BB7" i="1"/>
  <c r="BA7" i="1"/>
  <c r="AO7" i="1"/>
  <c r="AN7" i="1"/>
  <c r="AM7" i="1"/>
  <c r="Z7" i="1"/>
  <c r="Y7" i="1"/>
  <c r="X7" i="1"/>
  <c r="J7" i="1"/>
  <c r="DM6" i="1"/>
  <c r="DL6" i="1"/>
  <c r="DK6" i="1"/>
  <c r="DB6" i="1"/>
  <c r="DA6" i="1"/>
  <c r="CZ6" i="1"/>
  <c r="CQ6" i="1"/>
  <c r="CP6" i="1"/>
  <c r="CO6" i="1"/>
  <c r="CE6" i="1"/>
  <c r="CD6" i="1"/>
  <c r="CC6" i="1"/>
  <c r="BQ6" i="1"/>
  <c r="BP6" i="1"/>
  <c r="BO6" i="1"/>
  <c r="BC6" i="1"/>
  <c r="BB6" i="1"/>
  <c r="BA6" i="1"/>
  <c r="AO6" i="1"/>
  <c r="AN6" i="1"/>
  <c r="AM6" i="1"/>
  <c r="Z6" i="1"/>
  <c r="Y6" i="1"/>
  <c r="X6" i="1"/>
  <c r="J6" i="1"/>
  <c r="DM17" i="1"/>
  <c r="DL17" i="1"/>
  <c r="DK17" i="1"/>
  <c r="DB17" i="1"/>
  <c r="DA17" i="1"/>
  <c r="CZ17" i="1"/>
  <c r="CQ17" i="1"/>
  <c r="CP17" i="1"/>
  <c r="CO17" i="1"/>
  <c r="CE17" i="1"/>
  <c r="CD17" i="1"/>
  <c r="CC17" i="1"/>
  <c r="BQ17" i="1"/>
  <c r="BP17" i="1"/>
  <c r="BO17" i="1"/>
  <c r="BC17" i="1"/>
  <c r="BB17" i="1"/>
  <c r="BA17" i="1"/>
  <c r="AO17" i="1"/>
  <c r="AN17" i="1"/>
  <c r="AM17" i="1"/>
  <c r="Z17" i="1"/>
  <c r="Y17" i="1"/>
  <c r="X17" i="1"/>
  <c r="J17" i="1"/>
  <c r="DM10" i="1"/>
  <c r="DL10" i="1"/>
  <c r="DK10" i="1"/>
  <c r="DB10" i="1"/>
  <c r="DA10" i="1"/>
  <c r="CZ10" i="1"/>
  <c r="CQ10" i="1"/>
  <c r="CP10" i="1"/>
  <c r="CO10" i="1"/>
  <c r="CE10" i="1"/>
  <c r="CD10" i="1"/>
  <c r="CC10" i="1"/>
  <c r="BQ10" i="1"/>
  <c r="BP10" i="1"/>
  <c r="BO10" i="1"/>
  <c r="BC10" i="1"/>
  <c r="BB10" i="1"/>
  <c r="BA10" i="1"/>
  <c r="AO10" i="1"/>
  <c r="AN10" i="1"/>
  <c r="AM10" i="1"/>
  <c r="Z10" i="1"/>
  <c r="Y10" i="1"/>
  <c r="X10" i="1"/>
  <c r="J10" i="1"/>
  <c r="DM16" i="1"/>
  <c r="DL16" i="1"/>
  <c r="DK16" i="1"/>
  <c r="DB16" i="1"/>
  <c r="DA16" i="1"/>
  <c r="CZ16" i="1"/>
  <c r="CQ16" i="1"/>
  <c r="CP16" i="1"/>
  <c r="CO16" i="1"/>
  <c r="CE16" i="1"/>
  <c r="CD16" i="1"/>
  <c r="CC16" i="1"/>
  <c r="BQ16" i="1"/>
  <c r="BP16" i="1"/>
  <c r="BO16" i="1"/>
  <c r="BC16" i="1"/>
  <c r="BB16" i="1"/>
  <c r="BA16" i="1"/>
  <c r="AO16" i="1"/>
  <c r="AN16" i="1"/>
  <c r="AM16" i="1"/>
  <c r="Z16" i="1"/>
  <c r="Y16" i="1"/>
  <c r="X16" i="1"/>
  <c r="J16" i="1"/>
  <c r="DM20" i="1"/>
  <c r="DL20" i="1"/>
  <c r="DK20" i="1"/>
  <c r="DB20" i="1"/>
  <c r="DA20" i="1"/>
  <c r="CZ20" i="1"/>
  <c r="CQ20" i="1"/>
  <c r="CP20" i="1"/>
  <c r="CO20" i="1"/>
  <c r="CE20" i="1"/>
  <c r="CD20" i="1"/>
  <c r="CC20" i="1"/>
  <c r="BQ20" i="1"/>
  <c r="BP20" i="1"/>
  <c r="BO20" i="1"/>
  <c r="BC20" i="1"/>
  <c r="BB20" i="1"/>
  <c r="BA20" i="1"/>
  <c r="AO20" i="1"/>
  <c r="AN20" i="1"/>
  <c r="AM20" i="1"/>
  <c r="Z20" i="1"/>
  <c r="Y20" i="1"/>
  <c r="X20" i="1"/>
  <c r="J20" i="1"/>
  <c r="DM12" i="1"/>
  <c r="DL12" i="1"/>
  <c r="DK12" i="1"/>
  <c r="DB12" i="1"/>
  <c r="DA12" i="1"/>
  <c r="CZ12" i="1"/>
  <c r="CQ12" i="1"/>
  <c r="CP12" i="1"/>
  <c r="CO12" i="1"/>
  <c r="CE12" i="1"/>
  <c r="CD12" i="1"/>
  <c r="CC12" i="1"/>
  <c r="BQ12" i="1"/>
  <c r="BP12" i="1"/>
  <c r="BO12" i="1"/>
  <c r="BC12" i="1"/>
  <c r="BB12" i="1"/>
  <c r="BA12" i="1"/>
  <c r="AO12" i="1"/>
  <c r="AN12" i="1"/>
  <c r="AM12" i="1"/>
  <c r="Z12" i="1"/>
  <c r="Y12" i="1"/>
  <c r="X12" i="1"/>
  <c r="J12" i="1"/>
  <c r="DM9" i="1"/>
  <c r="DL9" i="1"/>
  <c r="DK9" i="1"/>
  <c r="DB9" i="1"/>
  <c r="DA9" i="1"/>
  <c r="CZ9" i="1"/>
  <c r="CQ9" i="1"/>
  <c r="CP9" i="1"/>
  <c r="CO9" i="1"/>
  <c r="CE9" i="1"/>
  <c r="CD9" i="1"/>
  <c r="CC9" i="1"/>
  <c r="BQ9" i="1"/>
  <c r="BP9" i="1"/>
  <c r="BO9" i="1"/>
  <c r="BC9" i="1"/>
  <c r="BB9" i="1"/>
  <c r="BA9" i="1"/>
  <c r="AO9" i="1"/>
  <c r="AN9" i="1"/>
  <c r="AM9" i="1"/>
  <c r="Z9" i="1"/>
  <c r="Y9" i="1"/>
  <c r="X9" i="1"/>
  <c r="J9" i="1"/>
  <c r="DM14" i="1"/>
  <c r="DL14" i="1"/>
  <c r="DK14" i="1"/>
  <c r="DB14" i="1"/>
  <c r="DA14" i="1"/>
  <c r="CZ14" i="1"/>
  <c r="CQ14" i="1"/>
  <c r="CP14" i="1"/>
  <c r="CO14" i="1"/>
  <c r="CE14" i="1"/>
  <c r="CD14" i="1"/>
  <c r="CC14" i="1"/>
  <c r="BQ14" i="1"/>
  <c r="BP14" i="1"/>
  <c r="BO14" i="1"/>
  <c r="BC14" i="1"/>
  <c r="BB14" i="1"/>
  <c r="BA14" i="1"/>
  <c r="AO14" i="1"/>
  <c r="AN14" i="1"/>
  <c r="AM14" i="1"/>
  <c r="Z14" i="1"/>
  <c r="Y14" i="1"/>
  <c r="X14" i="1"/>
  <c r="J14" i="1"/>
  <c r="DM19" i="1"/>
  <c r="DL19" i="1"/>
  <c r="DK19" i="1"/>
  <c r="DB19" i="1"/>
  <c r="DA19" i="1"/>
  <c r="CZ19" i="1"/>
  <c r="CQ19" i="1"/>
  <c r="CP19" i="1"/>
  <c r="CO19" i="1"/>
  <c r="CE19" i="1"/>
  <c r="CD19" i="1"/>
  <c r="CC19" i="1"/>
  <c r="BQ19" i="1"/>
  <c r="BP19" i="1"/>
  <c r="BO19" i="1"/>
  <c r="BC19" i="1"/>
  <c r="BB19" i="1"/>
  <c r="BA19" i="1"/>
  <c r="AO19" i="1"/>
  <c r="AN19" i="1"/>
  <c r="AM19" i="1"/>
  <c r="Z19" i="1"/>
  <c r="Y19" i="1"/>
  <c r="X19" i="1"/>
  <c r="J19" i="1"/>
  <c r="G24" i="1" l="1"/>
  <c r="DN7" i="1"/>
  <c r="BR6" i="1"/>
  <c r="AA7" i="1"/>
  <c r="DN21" i="1"/>
  <c r="DN17" i="1"/>
  <c r="DC7" i="1"/>
  <c r="AA21" i="1"/>
  <c r="CF21" i="1"/>
  <c r="CF6" i="1"/>
  <c r="DC6" i="1"/>
  <c r="AP7" i="1"/>
  <c r="CR7" i="1"/>
  <c r="DC12" i="1"/>
  <c r="DN20" i="1"/>
  <c r="H16" i="1"/>
  <c r="CF16" i="1"/>
  <c r="DC17" i="1"/>
  <c r="BR21" i="1"/>
  <c r="CR12" i="1"/>
  <c r="DC20" i="1"/>
  <c r="I21" i="1"/>
  <c r="DC21" i="1"/>
  <c r="DC14" i="1"/>
  <c r="I9" i="1"/>
  <c r="BR9" i="1"/>
  <c r="CR9" i="1"/>
  <c r="AA12" i="1"/>
  <c r="CR20" i="1"/>
  <c r="AP17" i="1"/>
  <c r="CR17" i="1"/>
  <c r="BD21" i="1"/>
  <c r="CR21" i="1"/>
  <c r="AP14" i="1"/>
  <c r="CR14" i="1"/>
  <c r="DN12" i="1"/>
  <c r="AA20" i="1"/>
  <c r="BD16" i="1"/>
  <c r="AA10" i="1"/>
  <c r="I10" i="1"/>
  <c r="BR10" i="1"/>
  <c r="CR10" i="1"/>
  <c r="AA17" i="1"/>
  <c r="CF17" i="1"/>
  <c r="H21" i="1"/>
  <c r="G21" i="1" s="1"/>
  <c r="AA6" i="1"/>
  <c r="I6" i="1"/>
  <c r="H6" i="1"/>
  <c r="G6" i="1" s="1"/>
  <c r="BD6" i="1"/>
  <c r="I7" i="1"/>
  <c r="CF7" i="1"/>
  <c r="CR6" i="1"/>
  <c r="DN6" i="1"/>
  <c r="BR7" i="1"/>
  <c r="AP21" i="1"/>
  <c r="BD7" i="1"/>
  <c r="H7" i="1"/>
  <c r="AP6" i="1"/>
  <c r="DN16" i="1"/>
  <c r="I17" i="1"/>
  <c r="BD9" i="1"/>
  <c r="DN9" i="1"/>
  <c r="I20" i="1"/>
  <c r="I16" i="1"/>
  <c r="BR16" i="1"/>
  <c r="DC16" i="1"/>
  <c r="BD10" i="1"/>
  <c r="DN10" i="1"/>
  <c r="I12" i="1"/>
  <c r="DC9" i="1"/>
  <c r="AP12" i="1"/>
  <c r="AP20" i="1"/>
  <c r="AA16" i="1"/>
  <c r="CR16" i="1"/>
  <c r="CF10" i="1"/>
  <c r="DC10" i="1"/>
  <c r="BR17" i="1"/>
  <c r="H17" i="1"/>
  <c r="BD17" i="1"/>
  <c r="H10" i="1"/>
  <c r="AP10" i="1"/>
  <c r="AP16" i="1"/>
  <c r="CF20" i="1"/>
  <c r="BR20" i="1"/>
  <c r="BD20" i="1"/>
  <c r="H20" i="1"/>
  <c r="CF12" i="1"/>
  <c r="BR12" i="1"/>
  <c r="BD12" i="1"/>
  <c r="H12" i="1"/>
  <c r="DN19" i="1"/>
  <c r="AA14" i="1"/>
  <c r="CF14" i="1"/>
  <c r="DN14" i="1"/>
  <c r="CF9" i="1"/>
  <c r="H9" i="1"/>
  <c r="AA9" i="1"/>
  <c r="AP9" i="1"/>
  <c r="DC19" i="1"/>
  <c r="I14" i="1"/>
  <c r="BR14" i="1"/>
  <c r="H14" i="1"/>
  <c r="BD14" i="1"/>
  <c r="AP19" i="1"/>
  <c r="BR19" i="1"/>
  <c r="CR19" i="1"/>
  <c r="BD19" i="1"/>
  <c r="CF19" i="1"/>
  <c r="I19" i="1"/>
  <c r="AA19" i="1"/>
  <c r="H19" i="1"/>
  <c r="DM7" i="2"/>
  <c r="DL7" i="2"/>
  <c r="DK7" i="2"/>
  <c r="DB7" i="2"/>
  <c r="DA7" i="2"/>
  <c r="CZ7" i="2"/>
  <c r="CQ7" i="2"/>
  <c r="CP7" i="2"/>
  <c r="CO7" i="2"/>
  <c r="CE7" i="2"/>
  <c r="CD7" i="2"/>
  <c r="CC7" i="2"/>
  <c r="BQ7" i="2"/>
  <c r="BP7" i="2"/>
  <c r="BO7" i="2"/>
  <c r="BC7" i="2"/>
  <c r="BB7" i="2"/>
  <c r="BA7" i="2"/>
  <c r="AO7" i="2"/>
  <c r="AN7" i="2"/>
  <c r="AM7" i="2"/>
  <c r="Z7" i="2"/>
  <c r="Y7" i="2"/>
  <c r="X7" i="2"/>
  <c r="J7" i="2"/>
  <c r="G7" i="1" l="1"/>
  <c r="G16" i="1"/>
  <c r="G10" i="1"/>
  <c r="G17" i="1"/>
  <c r="G9" i="1"/>
  <c r="G12" i="1"/>
  <c r="G20" i="1"/>
  <c r="G14" i="1"/>
  <c r="G19" i="1"/>
  <c r="CF7" i="2"/>
  <c r="DC7" i="2"/>
  <c r="DN7" i="2"/>
  <c r="CR7" i="2"/>
  <c r="BR7" i="2"/>
  <c r="I7" i="2"/>
  <c r="BD7" i="2"/>
  <c r="H7" i="2"/>
  <c r="AA7" i="2"/>
  <c r="AP7" i="2"/>
  <c r="G7" i="2" l="1"/>
  <c r="DM18" i="1" l="1"/>
  <c r="DL18" i="1"/>
  <c r="DK18" i="1"/>
  <c r="DB18" i="1"/>
  <c r="DA18" i="1"/>
  <c r="CZ18" i="1"/>
  <c r="CQ18" i="1"/>
  <c r="CP18" i="1"/>
  <c r="CO18" i="1"/>
  <c r="CE18" i="1"/>
  <c r="CD18" i="1"/>
  <c r="CC18" i="1"/>
  <c r="BQ18" i="1"/>
  <c r="BP18" i="1"/>
  <c r="BO18" i="1"/>
  <c r="BC18" i="1"/>
  <c r="BB18" i="1"/>
  <c r="BA18" i="1"/>
  <c r="AO18" i="1"/>
  <c r="AN18" i="1"/>
  <c r="AM18" i="1"/>
  <c r="Z18" i="1"/>
  <c r="Y18" i="1"/>
  <c r="X18" i="1"/>
  <c r="J18" i="1"/>
  <c r="DM15" i="1"/>
  <c r="DL15" i="1"/>
  <c r="DK15" i="1"/>
  <c r="DB15" i="1"/>
  <c r="DA15" i="1"/>
  <c r="CZ15" i="1"/>
  <c r="CQ15" i="1"/>
  <c r="CP15" i="1"/>
  <c r="CO15" i="1"/>
  <c r="CE15" i="1"/>
  <c r="CD15" i="1"/>
  <c r="CC15" i="1"/>
  <c r="BQ15" i="1"/>
  <c r="BP15" i="1"/>
  <c r="BO15" i="1"/>
  <c r="BC15" i="1"/>
  <c r="BB15" i="1"/>
  <c r="BA15" i="1"/>
  <c r="AO15" i="1"/>
  <c r="AN15" i="1"/>
  <c r="AM15" i="1"/>
  <c r="Z15" i="1"/>
  <c r="Y15" i="1"/>
  <c r="X15" i="1"/>
  <c r="J15" i="1"/>
  <c r="DM13" i="1"/>
  <c r="DL13" i="1"/>
  <c r="DK13" i="1"/>
  <c r="DB13" i="1"/>
  <c r="DA13" i="1"/>
  <c r="CZ13" i="1"/>
  <c r="CQ13" i="1"/>
  <c r="CP13" i="1"/>
  <c r="CO13" i="1"/>
  <c r="CE13" i="1"/>
  <c r="CD13" i="1"/>
  <c r="CC13" i="1"/>
  <c r="BQ13" i="1"/>
  <c r="BP13" i="1"/>
  <c r="BO13" i="1"/>
  <c r="BC13" i="1"/>
  <c r="BB13" i="1"/>
  <c r="BA13" i="1"/>
  <c r="AO13" i="1"/>
  <c r="AN13" i="1"/>
  <c r="AM13" i="1"/>
  <c r="Z13" i="1"/>
  <c r="Y13" i="1"/>
  <c r="X13" i="1"/>
  <c r="J13" i="1"/>
  <c r="CF15" i="1" l="1"/>
  <c r="DN18" i="1"/>
  <c r="BR15" i="1"/>
  <c r="DN15" i="1"/>
  <c r="CF18" i="1"/>
  <c r="CR13" i="1"/>
  <c r="DC15" i="1"/>
  <c r="AP15" i="1"/>
  <c r="CR15" i="1"/>
  <c r="I15" i="1"/>
  <c r="BR13" i="1"/>
  <c r="AA13" i="1"/>
  <c r="CF13" i="1"/>
  <c r="CR18" i="1"/>
  <c r="DC18" i="1"/>
  <c r="AA15" i="1"/>
  <c r="BR18" i="1"/>
  <c r="I18" i="1"/>
  <c r="BD18" i="1"/>
  <c r="AA18" i="1"/>
  <c r="AP18" i="1"/>
  <c r="BD15" i="1"/>
  <c r="BD13" i="1"/>
  <c r="I13" i="1"/>
  <c r="DN13" i="1"/>
  <c r="AP13" i="1"/>
  <c r="DC13" i="1"/>
  <c r="BS7" i="2" l="1"/>
  <c r="CG7" i="2" l="1"/>
  <c r="BE7" i="2"/>
  <c r="AQ7" i="2"/>
  <c r="AB7" i="2"/>
  <c r="F7" i="2" l="1"/>
  <c r="H13" i="1"/>
  <c r="G13" i="1" s="1"/>
  <c r="H18" i="1"/>
  <c r="G18" i="1" s="1"/>
  <c r="DL22" i="1"/>
  <c r="DL11" i="1"/>
  <c r="DA22" i="1"/>
  <c r="DA11" i="1"/>
  <c r="CP22" i="1"/>
  <c r="CP11" i="1"/>
  <c r="CD22" i="1"/>
  <c r="CD11" i="1"/>
  <c r="BP22" i="1"/>
  <c r="BP11" i="1"/>
  <c r="BB22" i="1"/>
  <c r="BB11" i="1"/>
  <c r="AN22" i="1"/>
  <c r="AN11" i="1"/>
  <c r="Y22" i="1"/>
  <c r="Y11" i="1"/>
  <c r="H15" i="1"/>
  <c r="G15" i="1" s="1"/>
  <c r="CO22" i="1"/>
  <c r="DM22" i="1"/>
  <c r="DK22" i="1"/>
  <c r="DB22" i="1"/>
  <c r="CZ22" i="1"/>
  <c r="CQ22" i="1"/>
  <c r="CE22" i="1"/>
  <c r="CC22" i="1"/>
  <c r="BQ22" i="1"/>
  <c r="BO22" i="1"/>
  <c r="BC22" i="1"/>
  <c r="BA22" i="1"/>
  <c r="AO22" i="1"/>
  <c r="AM22" i="1"/>
  <c r="Z22" i="1"/>
  <c r="X22" i="1"/>
  <c r="J22" i="1"/>
  <c r="CE11" i="1"/>
  <c r="BQ11" i="1"/>
  <c r="BC11" i="1"/>
  <c r="AO11" i="1"/>
  <c r="Z11" i="1"/>
  <c r="X11" i="1"/>
  <c r="AM11" i="1"/>
  <c r="BA11" i="1"/>
  <c r="BO11" i="1"/>
  <c r="CC11" i="1"/>
  <c r="CO11" i="1"/>
  <c r="CZ11" i="1"/>
  <c r="DK11" i="1"/>
  <c r="CQ11" i="1"/>
  <c r="DB11" i="1"/>
  <c r="DM11" i="1"/>
  <c r="J11" i="1"/>
  <c r="CR22" i="1" l="1"/>
  <c r="DN11" i="1"/>
  <c r="BR11" i="1"/>
  <c r="DC11" i="1"/>
  <c r="CR11" i="1"/>
  <c r="AP11" i="1"/>
  <c r="DN22" i="1"/>
  <c r="AA22" i="1"/>
  <c r="DC22" i="1"/>
  <c r="CF11" i="1"/>
  <c r="CF22" i="1"/>
  <c r="BR22" i="1"/>
  <c r="BD22" i="1"/>
  <c r="AP22" i="1"/>
  <c r="H11" i="1"/>
  <c r="H22" i="1"/>
  <c r="I11" i="1"/>
  <c r="AA11" i="1"/>
  <c r="I22" i="1"/>
  <c r="BD11" i="1"/>
  <c r="BS24" i="1" l="1"/>
  <c r="BE24" i="1"/>
  <c r="AQ24" i="1"/>
  <c r="AB24" i="1"/>
  <c r="CG7" i="1"/>
  <c r="CG24" i="1"/>
  <c r="BS21" i="1"/>
  <c r="AB7" i="1"/>
  <c r="AQ7" i="1"/>
  <c r="CG21" i="1"/>
  <c r="AQ6" i="1"/>
  <c r="BS6" i="1"/>
  <c r="BE6" i="1"/>
  <c r="AQ10" i="1"/>
  <c r="AB21" i="1"/>
  <c r="AQ21" i="1"/>
  <c r="BS7" i="1"/>
  <c r="BE21" i="1"/>
  <c r="AB6" i="1"/>
  <c r="CG6" i="1"/>
  <c r="BE7" i="1"/>
  <c r="BE17" i="1"/>
  <c r="BS17" i="1"/>
  <c r="AQ17" i="1"/>
  <c r="BS10" i="1"/>
  <c r="AB17" i="1"/>
  <c r="CG17" i="1"/>
  <c r="AB10" i="1"/>
  <c r="BE10" i="1"/>
  <c r="CG10" i="1"/>
  <c r="CG16" i="1"/>
  <c r="CG20" i="1"/>
  <c r="BS16" i="1"/>
  <c r="BS20" i="1"/>
  <c r="BE16" i="1"/>
  <c r="BE20" i="1"/>
  <c r="AQ20" i="1"/>
  <c r="AQ16" i="1"/>
  <c r="AB16" i="1"/>
  <c r="AB20" i="1"/>
  <c r="AB12" i="1"/>
  <c r="CG12" i="1"/>
  <c r="BS12" i="1"/>
  <c r="AQ12" i="1"/>
  <c r="BE12" i="1"/>
  <c r="BS14" i="1"/>
  <c r="BS9" i="1"/>
  <c r="AQ9" i="1"/>
  <c r="AB14" i="1"/>
  <c r="AB9" i="1"/>
  <c r="CG14" i="1"/>
  <c r="CG9" i="1"/>
  <c r="BE9" i="1"/>
  <c r="BE19" i="1"/>
  <c r="AB19" i="1"/>
  <c r="AQ14" i="1"/>
  <c r="BE14" i="1"/>
  <c r="AQ19" i="1"/>
  <c r="BS19" i="1"/>
  <c r="CG19" i="1"/>
  <c r="AQ15" i="1"/>
  <c r="AB18" i="1"/>
  <c r="AQ18" i="1"/>
  <c r="AB15" i="1"/>
  <c r="BS18" i="1"/>
  <c r="BE18" i="1"/>
  <c r="BE15" i="1"/>
  <c r="CG18" i="1"/>
  <c r="CG15" i="1"/>
  <c r="BS15" i="1"/>
  <c r="CG13" i="1"/>
  <c r="BE13" i="1"/>
  <c r="BS13" i="1"/>
  <c r="AQ13" i="1"/>
  <c r="AB13" i="1"/>
  <c r="BE11" i="1"/>
  <c r="G11" i="1"/>
  <c r="BE22" i="1"/>
  <c r="BS11" i="1"/>
  <c r="CG11" i="1"/>
  <c r="CG22" i="1"/>
  <c r="AB11" i="1"/>
  <c r="AB22" i="1"/>
  <c r="BS22" i="1"/>
  <c r="AQ11" i="1"/>
  <c r="G22" i="1"/>
  <c r="AQ22" i="1"/>
  <c r="F24" i="1" l="1"/>
  <c r="F12" i="1"/>
  <c r="F14" i="1"/>
  <c r="F15" i="1"/>
  <c r="F10" i="1"/>
  <c r="F6" i="1"/>
  <c r="F21" i="1"/>
  <c r="F22" i="1"/>
  <c r="F13" i="1"/>
  <c r="F19" i="1"/>
  <c r="F16" i="1"/>
  <c r="F20" i="1"/>
  <c r="F11" i="1"/>
  <c r="F18" i="1"/>
  <c r="F9" i="1"/>
  <c r="F17" i="1"/>
  <c r="F7" i="1"/>
</calcChain>
</file>

<file path=xl/sharedStrings.xml><?xml version="1.0" encoding="utf-8"?>
<sst xmlns="http://schemas.openxmlformats.org/spreadsheetml/2006/main" count="322" uniqueCount="65">
  <si>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</si>
  <si>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</si>
  <si>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</si>
  <si>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</si>
  <si>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</si>
  <si>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</si>
  <si>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</si>
  <si>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</si>
  <si>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</si>
  <si>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</si>
  <si>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</si>
  <si>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</si>
  <si>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</si>
  <si>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</si>
  <si>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</si>
  <si>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</si>
  <si>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</si>
  <si>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</si>
  <si>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</si>
  <si>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</si>
  <si>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</si>
  <si>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</si>
  <si>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</si>
  <si>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</si>
  <si>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</si>
  <si>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</si>
  <si>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</si>
  <si>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</si>
  <si>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</si>
  <si>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</si>
  <si>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</si>
  <si>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</si>
  <si>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AR</t>
  </si>
  <si>
    <t>Tac</t>
  </si>
  <si>
    <t>Open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</si>
  <si>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</si>
  <si>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</si>
  <si>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</si>
  <si>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</si>
  <si>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</si>
  <si>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</si>
  <si>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</si>
  <si>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</si>
  <si>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Total</t>
  </si>
  <si>
    <t>Michael C.</t>
  </si>
  <si>
    <t>Karl S.</t>
  </si>
  <si>
    <t>Juan M</t>
  </si>
  <si>
    <t>Iron Division</t>
  </si>
  <si>
    <t>Kirk S.</t>
  </si>
  <si>
    <t>Paul B.</t>
  </si>
  <si>
    <t>Gary R</t>
  </si>
  <si>
    <t>Dwain M.</t>
  </si>
  <si>
    <t>Ryan W.</t>
  </si>
  <si>
    <t>Ryan P.</t>
  </si>
  <si>
    <t>Mark D.</t>
  </si>
  <si>
    <t>Kip S.</t>
  </si>
  <si>
    <t>Iron</t>
  </si>
  <si>
    <t>Tom F.</t>
  </si>
  <si>
    <t>John H.</t>
  </si>
  <si>
    <t>Roy W.</t>
  </si>
  <si>
    <t>Bill D.</t>
  </si>
  <si>
    <t>Jim M.</t>
  </si>
  <si>
    <t>JP A.</t>
  </si>
  <si>
    <t>Juan M.</t>
  </si>
  <si>
    <t>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</si>
</sst>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55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3" borderId="20" xfId="0" applyNumberFormat="1" applyFont="1" applyFill="1" applyBorder="1" applyAlignment="1" applyProtection="1">
      <alignment horizontal="right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ont="1" applyFill="1" applyBorder="1" applyAlignment="1" applyProtection="1">
      <alignment horizontal="center" vertical="center"/>
      <protection locked="0"/>
    </xf>
    <xf numFmtId="1" fontId="1" fillId="3" borderId="15" xfId="0" applyNumberFormat="1" applyFont="1" applyFill="1" applyBorder="1" applyAlignment="1" applyProtection="1">
      <alignment horizontal="right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1" fillId="3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2" borderId="7" xfId="1" applyNumberFormat="1" applyBorder="1" applyAlignment="1" applyProtection="1">
      <alignment horizontal="center" wrapText="1"/>
      <protection locked="0"/>
    </xf>
    <xf numFmtId="49" fontId="4" fillId="2" borderId="0" xfId="1" applyNumberFormat="1" applyBorder="1" applyAlignment="1" applyProtection="1">
      <alignment horizontal="center" wrapText="1"/>
      <protection locked="0"/>
    </xf>
    <xf numFmtId="2" fontId="4" fillId="2" borderId="0" xfId="1" applyNumberFormat="1" applyBorder="1" applyAlignment="1" applyProtection="1">
      <alignment horizontal="right" vertical="center"/>
      <protection locked="0"/>
    </xf>
    <xf numFmtId="2" fontId="4" fillId="2" borderId="0" xfId="1" applyNumberFormat="1" applyBorder="1" applyAlignment="1" applyProtection="1">
      <alignment horizontal="center" vertical="center"/>
      <protection locked="0"/>
    </xf>
    <xf numFmtId="49" fontId="4" fillId="2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26"/>
  <sheetViews>
    <sheetView tabSelected="1" workbookViewId="0">
      <selection activeCell="A4" sqref="A4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8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4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4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4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4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4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4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6"/>
      <c r="B3" s="37"/>
      <c r="C3" s="37"/>
      <c r="D3" s="37"/>
      <c r="E3" s="37"/>
      <c r="F3" s="45"/>
      <c r="G3" s="38"/>
      <c r="H3" s="39"/>
      <c r="I3" s="40"/>
      <c r="J3" s="41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0"/>
      <c r="X3" s="42"/>
      <c r="Y3" s="37"/>
      <c r="Z3" s="37"/>
      <c r="AA3" s="43"/>
      <c r="AB3" s="45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7"/>
      <c r="AO3" s="37"/>
      <c r="AP3" s="43"/>
      <c r="AQ3" s="45"/>
      <c r="AR3" s="36"/>
      <c r="AS3" s="37"/>
      <c r="AT3" s="37"/>
      <c r="AU3" s="37"/>
      <c r="AV3" s="37"/>
      <c r="AW3" s="37"/>
      <c r="AX3" s="37"/>
      <c r="AY3" s="37"/>
      <c r="AZ3" s="37"/>
      <c r="BA3" s="42"/>
      <c r="BB3" s="37"/>
      <c r="BC3" s="37"/>
      <c r="BD3" s="43"/>
      <c r="BE3" s="45"/>
      <c r="BF3" s="36"/>
      <c r="BG3" s="37"/>
      <c r="BH3" s="37"/>
      <c r="BI3" s="37"/>
      <c r="BJ3" s="37"/>
      <c r="BK3" s="37"/>
      <c r="BL3" s="37"/>
      <c r="BM3" s="37"/>
      <c r="BN3" s="37"/>
      <c r="BO3" s="42"/>
      <c r="BP3" s="37"/>
      <c r="BQ3" s="37"/>
      <c r="BR3" s="43"/>
      <c r="BS3" s="45"/>
      <c r="BT3" s="36"/>
      <c r="BU3" s="37"/>
      <c r="BV3" s="37"/>
      <c r="BW3" s="37"/>
      <c r="BX3" s="37"/>
      <c r="BY3" s="37"/>
      <c r="BZ3" s="37"/>
      <c r="CA3" s="37"/>
      <c r="CB3" s="37"/>
      <c r="CC3" s="42"/>
      <c r="CD3" s="37"/>
      <c r="CE3" s="37"/>
      <c r="CF3" s="43"/>
      <c r="CG3" s="45"/>
      <c r="CH3" s="36"/>
      <c r="CI3" s="37"/>
      <c r="CJ3" s="37"/>
      <c r="CK3" s="37"/>
      <c r="CL3" s="37"/>
      <c r="CM3" s="37"/>
      <c r="CN3" s="37"/>
      <c r="CO3" s="42"/>
      <c r="CP3" s="37"/>
      <c r="CQ3" s="37"/>
      <c r="CR3" s="43"/>
      <c r="CS3" s="36"/>
      <c r="CT3" s="37"/>
      <c r="CU3" s="37"/>
      <c r="CV3" s="37"/>
      <c r="CW3" s="37"/>
      <c r="CX3" s="37"/>
      <c r="CY3" s="37"/>
      <c r="CZ3" s="42"/>
      <c r="DA3" s="37"/>
      <c r="DB3" s="37"/>
      <c r="DC3" s="43"/>
      <c r="DD3" s="36"/>
      <c r="DE3" s="37"/>
      <c r="DF3" s="37"/>
      <c r="DG3" s="37"/>
      <c r="DH3" s="37"/>
      <c r="DI3" s="37"/>
      <c r="DJ3" s="37"/>
      <c r="DK3" s="42"/>
      <c r="DL3" s="37"/>
      <c r="DM3" s="37"/>
      <c r="DN3" s="43"/>
    </row>
    <row r="4" spans="1:118" ht="15" x14ac:dyDescent="0.25">
      <c r="A4" s="36"/>
      <c r="B4" s="37"/>
      <c r="C4" s="37"/>
      <c r="D4" s="37"/>
      <c r="E4" s="37"/>
      <c r="F4" s="45"/>
      <c r="G4" s="38"/>
      <c r="H4" s="39"/>
      <c r="I4" s="40"/>
      <c r="J4" s="41"/>
      <c r="K4" s="3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42"/>
      <c r="Y4" s="37"/>
      <c r="Z4" s="37"/>
      <c r="AA4" s="43"/>
      <c r="AB4" s="45"/>
      <c r="AC4" s="36"/>
      <c r="AD4" s="37"/>
      <c r="AE4" s="37"/>
      <c r="AF4" s="37"/>
      <c r="AG4" s="37"/>
      <c r="AH4" s="37"/>
      <c r="AI4" s="37"/>
      <c r="AJ4" s="37"/>
      <c r="AK4" s="37"/>
      <c r="AL4" s="37"/>
      <c r="AM4" s="42"/>
      <c r="AN4" s="37"/>
      <c r="AO4" s="37"/>
      <c r="AP4" s="43"/>
      <c r="AQ4" s="45"/>
      <c r="AR4" s="36"/>
      <c r="AS4" s="37"/>
      <c r="AT4" s="37"/>
      <c r="AU4" s="37"/>
      <c r="AV4" s="37"/>
      <c r="AW4" s="37"/>
      <c r="AX4" s="37"/>
      <c r="AY4" s="37"/>
      <c r="AZ4" s="37"/>
      <c r="BA4" s="42"/>
      <c r="BB4" s="37"/>
      <c r="BC4" s="37"/>
      <c r="BD4" s="43"/>
      <c r="BE4" s="45"/>
      <c r="BF4" s="36"/>
      <c r="BG4" s="37"/>
      <c r="BH4" s="37"/>
      <c r="BI4" s="37"/>
      <c r="BJ4" s="37"/>
      <c r="BK4" s="37"/>
      <c r="BL4" s="37"/>
      <c r="BM4" s="37"/>
      <c r="BN4" s="37"/>
      <c r="BO4" s="42"/>
      <c r="BP4" s="37"/>
      <c r="BQ4" s="37"/>
      <c r="BR4" s="43"/>
      <c r="BS4" s="45"/>
      <c r="BT4" s="36"/>
      <c r="BU4" s="37"/>
      <c r="BV4" s="37"/>
      <c r="BW4" s="37"/>
      <c r="BX4" s="37"/>
      <c r="BY4" s="37"/>
      <c r="BZ4" s="37"/>
      <c r="CA4" s="37"/>
      <c r="CB4" s="37"/>
      <c r="CC4" s="42"/>
      <c r="CD4" s="37"/>
      <c r="CE4" s="37"/>
      <c r="CF4" s="43"/>
      <c r="CG4" s="45"/>
      <c r="CH4" s="36"/>
      <c r="CI4" s="37"/>
      <c r="CJ4" s="37"/>
      <c r="CK4" s="37"/>
      <c r="CL4" s="37"/>
      <c r="CM4" s="37"/>
      <c r="CN4" s="37"/>
      <c r="CO4" s="42"/>
      <c r="CP4" s="37"/>
      <c r="CQ4" s="37"/>
      <c r="CR4" s="43"/>
      <c r="CS4" s="36"/>
      <c r="CT4" s="37"/>
      <c r="CU4" s="37"/>
      <c r="CV4" s="37"/>
      <c r="CW4" s="37"/>
      <c r="CX4" s="37"/>
      <c r="CY4" s="37"/>
      <c r="CZ4" s="42"/>
      <c r="DA4" s="37"/>
      <c r="DB4" s="37"/>
      <c r="DC4" s="43"/>
      <c r="DD4" s="36"/>
      <c r="DE4" s="37"/>
      <c r="DF4" s="37"/>
      <c r="DG4" s="37"/>
      <c r="DH4" s="37"/>
      <c r="DI4" s="37"/>
      <c r="DJ4" s="37"/>
      <c r="DK4" s="42"/>
      <c r="DL4" s="37"/>
      <c r="DM4" s="37"/>
      <c r="DN4" s="43"/>
    </row>
    <row r="5" spans="1:118" ht="15" x14ac:dyDescent="0.2">
      <c r="A5" s="14"/>
      <c r="B5" s="14"/>
      <c r="C5" s="50" t="s">
        <v>35</v>
      </c>
      <c r="D5" s="9"/>
      <c r="E5" s="31"/>
      <c r="F5" s="47"/>
      <c r="G5" s="30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6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6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4"/>
      <c r="BE5" s="46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6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6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 x14ac:dyDescent="0.2">
      <c r="A6" s="14">
        <v>2</v>
      </c>
      <c r="B6" s="14">
        <v>1</v>
      </c>
      <c r="C6" s="8" t="s">
        <v>48</v>
      </c>
      <c r="D6" s="32" t="s">
        <v>32</v>
      </c>
      <c r="E6" s="31" t="s">
        <v>33</v>
      </c>
      <c r="F6" s="47">
        <f xml:space="preserve"> AB6+AQ6+BE6+BS6+CG6</f>
        <v>403.33171371871595</v>
      </c>
      <c r="G6" s="30">
        <f>H6+I6+J6</f>
        <v>250.29000000000002</v>
      </c>
      <c r="H6" s="22">
        <f>X6+AM6+BA6+BO6+CC6+CO6+CZ6+DK6</f>
        <v>144.29000000000002</v>
      </c>
      <c r="I6" s="7">
        <f>Z6+AO6+BC6+BQ6+CE6+CQ6+DB6+DM6</f>
        <v>10</v>
      </c>
      <c r="J6" s="24">
        <f>R6+AG6+AU6+BI6+BW6+CJ6+CU6+DF6</f>
        <v>96</v>
      </c>
      <c r="K6" s="12">
        <v>13.88</v>
      </c>
      <c r="L6" s="2"/>
      <c r="M6" s="2"/>
      <c r="N6" s="2"/>
      <c r="O6" s="2"/>
      <c r="P6" s="2"/>
      <c r="Q6" s="2"/>
      <c r="R6" s="3">
        <v>30</v>
      </c>
      <c r="S6" s="3"/>
      <c r="T6" s="3"/>
      <c r="U6" s="3"/>
      <c r="V6" s="3"/>
      <c r="W6" s="13"/>
      <c r="X6" s="6">
        <f>K6+L6+M6+N6+O6+P6+Q6</f>
        <v>13.88</v>
      </c>
      <c r="Y6" s="10">
        <f>R6</f>
        <v>30</v>
      </c>
      <c r="Z6" s="3">
        <f>(S6*5)+(T6*10)+(U6*15)+(V6*10)+(W6*20)</f>
        <v>0</v>
      </c>
      <c r="AA6" s="34">
        <f>X6+Y6+Z6</f>
        <v>43.88</v>
      </c>
      <c r="AB6" s="46">
        <f>(MIN(AA$5:AA$23)/AA6)*100</f>
        <v>51.344576116681864</v>
      </c>
      <c r="AC6" s="12">
        <v>29.69</v>
      </c>
      <c r="AD6" s="2"/>
      <c r="AE6" s="2"/>
      <c r="AF6" s="2"/>
      <c r="AG6" s="3">
        <v>20</v>
      </c>
      <c r="AH6" s="3"/>
      <c r="AI6" s="3"/>
      <c r="AJ6" s="3"/>
      <c r="AK6" s="3"/>
      <c r="AL6" s="3"/>
      <c r="AM6" s="6">
        <f>AC6+AD6+AE6+AF6</f>
        <v>29.69</v>
      </c>
      <c r="AN6" s="10">
        <f>AG6</f>
        <v>20</v>
      </c>
      <c r="AO6" s="3">
        <f>(AH6*5)+(AI6*10)+(AJ6*15)+(AK6*10)+(AL6*20)</f>
        <v>0</v>
      </c>
      <c r="AP6" s="11">
        <f>AM6+AN6+AO6</f>
        <v>49.69</v>
      </c>
      <c r="AQ6" s="46">
        <f>(MIN(AP$5:AP$23)/AP6)*100</f>
        <v>100</v>
      </c>
      <c r="AR6" s="12">
        <v>46.42</v>
      </c>
      <c r="AS6" s="2"/>
      <c r="AT6" s="2"/>
      <c r="AU6" s="3">
        <v>18</v>
      </c>
      <c r="AV6" s="3"/>
      <c r="AW6" s="3"/>
      <c r="AX6" s="3"/>
      <c r="AY6" s="3"/>
      <c r="AZ6" s="3"/>
      <c r="BA6" s="6">
        <f>AR6+AS6+AT6</f>
        <v>46.42</v>
      </c>
      <c r="BB6" s="10">
        <f>AU6</f>
        <v>18</v>
      </c>
      <c r="BC6" s="3">
        <f>(AV6*5)+(AW6*10)+(AX6*15)+(AY6*10)+(AZ6*20)</f>
        <v>0</v>
      </c>
      <c r="BD6" s="11">
        <f>BA6+BB6+BC6</f>
        <v>64.42</v>
      </c>
      <c r="BE6" s="46">
        <f>(MIN(BD$5:BD$23)/BD6)*100</f>
        <v>87.565973300217308</v>
      </c>
      <c r="BF6" s="12">
        <v>14.89</v>
      </c>
      <c r="BG6" s="2"/>
      <c r="BH6" s="2"/>
      <c r="BI6" s="3">
        <v>2</v>
      </c>
      <c r="BJ6" s="3"/>
      <c r="BK6" s="3"/>
      <c r="BL6" s="3"/>
      <c r="BM6" s="3"/>
      <c r="BN6" s="3"/>
      <c r="BO6" s="6">
        <f>BF6+BG6+BH6</f>
        <v>14.89</v>
      </c>
      <c r="BP6" s="10">
        <f>BI6</f>
        <v>2</v>
      </c>
      <c r="BQ6" s="3">
        <f>(BJ6*5)+(BK6*10)+(BL6*15)+(BM6*10)+(BN6*20)</f>
        <v>0</v>
      </c>
      <c r="BR6" s="34">
        <f>BO6+BP6+BQ6</f>
        <v>16.89</v>
      </c>
      <c r="BS6" s="46">
        <f>(MIN(BR$5:BR$23)/BR6)*100</f>
        <v>100</v>
      </c>
      <c r="BT6" s="12">
        <v>39.409999999999997</v>
      </c>
      <c r="BU6" s="2"/>
      <c r="BV6" s="2"/>
      <c r="BW6" s="3">
        <v>26</v>
      </c>
      <c r="BX6" s="3"/>
      <c r="BY6" s="3">
        <v>1</v>
      </c>
      <c r="BZ6" s="3"/>
      <c r="CA6" s="3"/>
      <c r="CB6" s="3"/>
      <c r="CC6" s="6">
        <f>BT6+BU6+BV6</f>
        <v>39.409999999999997</v>
      </c>
      <c r="CD6" s="10">
        <f>BW6</f>
        <v>26</v>
      </c>
      <c r="CE6" s="3">
        <f>(BX6*5)+(BY6*10)+(BZ6*15)+(CA6*10)+(CB6*20)</f>
        <v>10</v>
      </c>
      <c r="CF6" s="11">
        <f>CC6+CD6+CE6</f>
        <v>75.41</v>
      </c>
      <c r="CG6" s="46">
        <f>(MIN(CF$5:CF$23)/CF6)*100</f>
        <v>64.421164301816731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 x14ac:dyDescent="0.2">
      <c r="A7" s="14">
        <v>16</v>
      </c>
      <c r="B7" s="14">
        <v>2</v>
      </c>
      <c r="C7" s="8" t="s">
        <v>54</v>
      </c>
      <c r="D7" s="32" t="s">
        <v>32</v>
      </c>
      <c r="E7" s="31" t="s">
        <v>33</v>
      </c>
      <c r="F7" s="47">
        <f xml:space="preserve"> AB7+AQ7+BE7+BS7+CG7</f>
        <v>164.92775825153421</v>
      </c>
      <c r="G7" s="30">
        <f>H7+I7+J7</f>
        <v>637.58000000000004</v>
      </c>
      <c r="H7" s="22">
        <f>X7+AM7+BA7+BO7+CC7+CO7+CZ7+DK7</f>
        <v>306.58000000000004</v>
      </c>
      <c r="I7" s="7">
        <f>Z7+AO7+BC7+BQ7+CE7+CQ7+DB7+DM7</f>
        <v>55</v>
      </c>
      <c r="J7" s="24">
        <f>R7+AG7+AU7+BI7+BW7+CJ7+CU7+DF7</f>
        <v>276</v>
      </c>
      <c r="K7" s="12">
        <v>37.299999999999997</v>
      </c>
      <c r="L7" s="2"/>
      <c r="M7" s="2"/>
      <c r="N7" s="2"/>
      <c r="O7" s="2"/>
      <c r="P7" s="2"/>
      <c r="Q7" s="2"/>
      <c r="R7" s="3">
        <v>80</v>
      </c>
      <c r="S7" s="3"/>
      <c r="T7" s="3"/>
      <c r="U7" s="3"/>
      <c r="V7" s="3"/>
      <c r="W7" s="13"/>
      <c r="X7" s="6">
        <f>K7+L7+M7+N7+O7+P7+Q7</f>
        <v>37.299999999999997</v>
      </c>
      <c r="Y7" s="10">
        <f>R7</f>
        <v>80</v>
      </c>
      <c r="Z7" s="3">
        <f>(S7*5)+(T7*10)+(U7*15)+(V7*10)+(W7*20)</f>
        <v>0</v>
      </c>
      <c r="AA7" s="34">
        <f>X7+Y7+Z7</f>
        <v>117.3</v>
      </c>
      <c r="AB7" s="46">
        <f>(MIN(AA$5:AA$23)/AA7)*100</f>
        <v>19.207161125319693</v>
      </c>
      <c r="AC7" s="12">
        <v>53.2</v>
      </c>
      <c r="AD7" s="2"/>
      <c r="AE7" s="2"/>
      <c r="AF7" s="2"/>
      <c r="AG7" s="3">
        <v>80</v>
      </c>
      <c r="AH7" s="3"/>
      <c r="AI7" s="3"/>
      <c r="AJ7" s="3"/>
      <c r="AK7" s="3"/>
      <c r="AL7" s="3"/>
      <c r="AM7" s="6">
        <f>AC7+AD7+AE7+AF7</f>
        <v>53.2</v>
      </c>
      <c r="AN7" s="10">
        <f>AG7</f>
        <v>80</v>
      </c>
      <c r="AO7" s="3">
        <f>(AH7*5)+(AI7*10)+(AJ7*15)+(AK7*10)+(AL7*20)</f>
        <v>0</v>
      </c>
      <c r="AP7" s="11">
        <f>AM7+AN7+AO7</f>
        <v>133.19999999999999</v>
      </c>
      <c r="AQ7" s="46">
        <f>(MIN(AP$5:AP$23)/AP7)*100</f>
        <v>37.30480480480481</v>
      </c>
      <c r="AR7" s="12">
        <v>86.84</v>
      </c>
      <c r="AS7" s="2"/>
      <c r="AT7" s="2"/>
      <c r="AU7" s="3">
        <v>101</v>
      </c>
      <c r="AV7" s="3">
        <v>1</v>
      </c>
      <c r="AW7" s="3"/>
      <c r="AX7" s="3">
        <v>2</v>
      </c>
      <c r="AY7" s="3">
        <v>2</v>
      </c>
      <c r="AZ7" s="3"/>
      <c r="BA7" s="6">
        <f>AR7+AS7+AT7</f>
        <v>86.84</v>
      </c>
      <c r="BB7" s="10">
        <f>AU7</f>
        <v>101</v>
      </c>
      <c r="BC7" s="3">
        <f>(AV7*5)+(AW7*10)+(AX7*15)+(AY7*10)+(AZ7*20)</f>
        <v>55</v>
      </c>
      <c r="BD7" s="11">
        <f>BA7+BB7+BC7</f>
        <v>242.84</v>
      </c>
      <c r="BE7" s="46">
        <f>(MIN(BD$5:BD$23)/BD7)*100</f>
        <v>23.229286773183986</v>
      </c>
      <c r="BF7" s="12">
        <v>36.4</v>
      </c>
      <c r="BG7" s="2"/>
      <c r="BH7" s="2"/>
      <c r="BI7" s="3">
        <v>15</v>
      </c>
      <c r="BJ7" s="3"/>
      <c r="BK7" s="3"/>
      <c r="BL7" s="3"/>
      <c r="BM7" s="3"/>
      <c r="BN7" s="3"/>
      <c r="BO7" s="6">
        <f>BF7+BG7+BH7</f>
        <v>36.4</v>
      </c>
      <c r="BP7" s="10">
        <f>BI7</f>
        <v>15</v>
      </c>
      <c r="BQ7" s="3">
        <f>(BJ7*5)+(BK7*10)+(BL7*15)+(BM7*10)+(BN7*20)</f>
        <v>0</v>
      </c>
      <c r="BR7" s="34">
        <f>BO7+BP7+BQ7</f>
        <v>51.4</v>
      </c>
      <c r="BS7" s="46">
        <f>(MIN(BR$5:BR$23)/BR7)*100</f>
        <v>32.859922178988327</v>
      </c>
      <c r="BT7" s="12">
        <v>92.84</v>
      </c>
      <c r="BU7" s="2"/>
      <c r="BV7" s="2"/>
      <c r="BW7" s="3">
        <v>0</v>
      </c>
      <c r="BX7" s="3"/>
      <c r="BY7" s="3"/>
      <c r="BZ7" s="3"/>
      <c r="CA7" s="3"/>
      <c r="CB7" s="3"/>
      <c r="CC7" s="6">
        <f>BT7+BU7+BV7</f>
        <v>92.84</v>
      </c>
      <c r="CD7" s="10">
        <f>BW7</f>
        <v>0</v>
      </c>
      <c r="CE7" s="3">
        <f>(BX7*5)+(BY7*10)+(BZ7*15)+(CA7*10)+(CB7*20)</f>
        <v>0</v>
      </c>
      <c r="CF7" s="11">
        <f>CC7+CD7+CE7</f>
        <v>92.84</v>
      </c>
      <c r="CG7" s="46">
        <f>(MIN(CF$5:CF$23)/CF7)*100</f>
        <v>52.32658336923739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37" t="s">
        <v>36</v>
      </c>
      <c r="D8" s="9"/>
      <c r="E8" s="31"/>
      <c r="F8" s="47"/>
      <c r="G8" s="30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6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6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4"/>
      <c r="BE8" s="46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6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6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 x14ac:dyDescent="0.2">
      <c r="A9" s="14">
        <v>1</v>
      </c>
      <c r="B9" s="14">
        <v>1</v>
      </c>
      <c r="C9" s="8" t="s">
        <v>51</v>
      </c>
      <c r="D9" s="31" t="s">
        <v>32</v>
      </c>
      <c r="E9" s="32" t="s">
        <v>34</v>
      </c>
      <c r="F9" s="47">
        <f t="shared" ref="F9:F22" si="0" xml:space="preserve"> AB9+AQ9+BE9+BS9+CG9</f>
        <v>419.36448582812233</v>
      </c>
      <c r="G9" s="30">
        <f t="shared" ref="G9:G22" si="1">H9+I9+J9</f>
        <v>227.05</v>
      </c>
      <c r="H9" s="22">
        <f t="shared" ref="H9:H22" si="2">X9+AM9+BA9+BO9+CC9+CO9+CZ9+DK9</f>
        <v>181.05</v>
      </c>
      <c r="I9" s="7">
        <f t="shared" ref="I9:I22" si="3">Z9+AO9+BC9+BQ9+CE9+CQ9+DB9+DM9</f>
        <v>0</v>
      </c>
      <c r="J9" s="33">
        <f t="shared" ref="J9:J22" si="4">R9+AG9+AU9+BI9+BW9+CJ9+CU9+DF9</f>
        <v>46</v>
      </c>
      <c r="K9" s="12">
        <v>20.77</v>
      </c>
      <c r="L9" s="2"/>
      <c r="M9" s="2"/>
      <c r="N9" s="2"/>
      <c r="O9" s="2"/>
      <c r="P9" s="2"/>
      <c r="Q9" s="2"/>
      <c r="R9" s="3">
        <v>20</v>
      </c>
      <c r="S9" s="3"/>
      <c r="T9" s="3"/>
      <c r="U9" s="3"/>
      <c r="V9" s="3"/>
      <c r="W9" s="13"/>
      <c r="X9" s="6">
        <f t="shared" ref="X9:X22" si="5">K9+L9+M9+N9+O9+P9+Q9</f>
        <v>20.77</v>
      </c>
      <c r="Y9" s="10">
        <f t="shared" ref="Y9:Y22" si="6">R9</f>
        <v>20</v>
      </c>
      <c r="Z9" s="3">
        <f t="shared" ref="Z9:Z22" si="7">(S9*5)+(T9*10)+(U9*15)+(V9*10)+(W9*20)</f>
        <v>0</v>
      </c>
      <c r="AA9" s="34">
        <f t="shared" ref="AA9:AA22" si="8">X9+Y9+Z9</f>
        <v>40.769999999999996</v>
      </c>
      <c r="AB9" s="46">
        <f t="shared" ref="AB9:AB22" si="9">(MIN(AA$5:AA$23)/AA9)*100</f>
        <v>55.261221486387058</v>
      </c>
      <c r="AC9" s="12">
        <v>40.25</v>
      </c>
      <c r="AD9" s="2"/>
      <c r="AE9" s="2"/>
      <c r="AF9" s="2"/>
      <c r="AG9" s="3">
        <v>10</v>
      </c>
      <c r="AH9" s="3"/>
      <c r="AI9" s="3"/>
      <c r="AJ9" s="3"/>
      <c r="AK9" s="3"/>
      <c r="AL9" s="3"/>
      <c r="AM9" s="6">
        <f t="shared" ref="AM9:AM22" si="10">AC9+AD9+AE9+AF9</f>
        <v>40.25</v>
      </c>
      <c r="AN9" s="10">
        <f t="shared" ref="AN9:AN22" si="11">AG9</f>
        <v>10</v>
      </c>
      <c r="AO9" s="3">
        <f t="shared" ref="AO9:AO22" si="12">(AH9*5)+(AI9*10)+(AJ9*15)+(AK9*10)+(AL9*20)</f>
        <v>0</v>
      </c>
      <c r="AP9" s="11">
        <f t="shared" ref="AP9:AP22" si="13">AM9+AN9+AO9</f>
        <v>50.25</v>
      </c>
      <c r="AQ9" s="46">
        <f t="shared" ref="AQ9:AQ22" si="14">(MIN(AP$5:AP$23)/AP9)*100</f>
        <v>98.885572139303477</v>
      </c>
      <c r="AR9" s="12">
        <v>60.41</v>
      </c>
      <c r="AS9" s="2"/>
      <c r="AT9" s="2"/>
      <c r="AU9" s="3">
        <v>6</v>
      </c>
      <c r="AV9" s="3"/>
      <c r="AW9" s="3"/>
      <c r="AX9" s="3"/>
      <c r="AY9" s="3"/>
      <c r="AZ9" s="3"/>
      <c r="BA9" s="6">
        <f t="shared" ref="BA9:BA22" si="15">AR9+AS9+AT9</f>
        <v>60.41</v>
      </c>
      <c r="BB9" s="10">
        <f t="shared" ref="BB9:BB22" si="16">AU9</f>
        <v>6</v>
      </c>
      <c r="BC9" s="3">
        <f t="shared" ref="BC9:BC22" si="17">(AV9*5)+(AW9*10)+(AX9*15)+(AY9*10)+(AZ9*20)</f>
        <v>0</v>
      </c>
      <c r="BD9" s="11">
        <f t="shared" ref="BD9:BD22" si="18">BA9+BB9+BC9</f>
        <v>66.41</v>
      </c>
      <c r="BE9" s="46">
        <f t="shared" ref="BE9:BE22" si="19">(MIN(BD$5:BD$23)/BD9)*100</f>
        <v>84.942026803192292</v>
      </c>
      <c r="BF9" s="12">
        <v>16.04</v>
      </c>
      <c r="BG9" s="2"/>
      <c r="BH9" s="2"/>
      <c r="BI9" s="3">
        <v>5</v>
      </c>
      <c r="BJ9" s="3"/>
      <c r="BK9" s="3"/>
      <c r="BL9" s="3"/>
      <c r="BM9" s="3"/>
      <c r="BN9" s="3"/>
      <c r="BO9" s="6">
        <f t="shared" ref="BO9:BO22" si="20">BF9+BG9+BH9</f>
        <v>16.04</v>
      </c>
      <c r="BP9" s="10">
        <f t="shared" ref="BP9:BP22" si="21">BI9</f>
        <v>5</v>
      </c>
      <c r="BQ9" s="3">
        <f t="shared" ref="BQ9:BQ22" si="22">(BJ9*5)+(BK9*10)+(BL9*15)+(BM9*10)+(BN9*20)</f>
        <v>0</v>
      </c>
      <c r="BR9" s="34">
        <f t="shared" ref="BR9:BR22" si="23">BO9+BP9+BQ9</f>
        <v>21.04</v>
      </c>
      <c r="BS9" s="46">
        <f t="shared" ref="BS9:BS22" si="24">(MIN(BR$5:BR$23)/BR9)*100</f>
        <v>80.275665399239543</v>
      </c>
      <c r="BT9" s="12">
        <v>43.58</v>
      </c>
      <c r="BU9" s="2"/>
      <c r="BV9" s="2"/>
      <c r="BW9" s="3">
        <v>5</v>
      </c>
      <c r="BX9" s="3"/>
      <c r="BY9" s="3"/>
      <c r="BZ9" s="3"/>
      <c r="CA9" s="3"/>
      <c r="CB9" s="3"/>
      <c r="CC9" s="6">
        <f t="shared" ref="CC9:CC22" si="25">BT9+BU9+BV9</f>
        <v>43.58</v>
      </c>
      <c r="CD9" s="10">
        <f t="shared" ref="CD9:CD22" si="26">BW9</f>
        <v>5</v>
      </c>
      <c r="CE9" s="3">
        <f t="shared" ref="CE9:CE22" si="27">(BX9*5)+(BY9*10)+(BZ9*15)+(CA9*10)+(CB9*20)</f>
        <v>0</v>
      </c>
      <c r="CF9" s="11">
        <f t="shared" ref="CF9:CF22" si="28">CC9+CD9+CE9</f>
        <v>48.58</v>
      </c>
      <c r="CG9" s="46">
        <f t="shared" ref="CG9:CG22" si="29">(MIN(CF$5:CF$23)/CF9)*100</f>
        <v>100</v>
      </c>
      <c r="CH9" s="12"/>
      <c r="CI9" s="2"/>
      <c r="CJ9" s="3"/>
      <c r="CK9" s="3"/>
      <c r="CL9" s="3"/>
      <c r="CM9" s="3"/>
      <c r="CN9" s="3"/>
      <c r="CO9" s="6">
        <f t="shared" ref="CO9:CO22" si="30">CH9+CI9</f>
        <v>0</v>
      </c>
      <c r="CP9" s="10">
        <f t="shared" ref="CP9:CP22" si="31">CI9</f>
        <v>0</v>
      </c>
      <c r="CQ9" s="3">
        <f t="shared" ref="CQ9:CQ22" si="32">(CK9*3)+(CL9*5)+(CM9*5)+(CN9*20)</f>
        <v>0</v>
      </c>
      <c r="CR9" s="11">
        <f t="shared" ref="CR9:CR22" si="33">CO9+CP9+CQ9</f>
        <v>0</v>
      </c>
      <c r="CS9" s="12"/>
      <c r="CT9" s="2"/>
      <c r="CU9" s="3"/>
      <c r="CV9" s="3"/>
      <c r="CW9" s="3"/>
      <c r="CX9" s="3"/>
      <c r="CY9" s="3"/>
      <c r="CZ9" s="6">
        <f t="shared" ref="CZ9:CZ22" si="34">CS9+CT9</f>
        <v>0</v>
      </c>
      <c r="DA9" s="10">
        <f t="shared" ref="DA9:DA22" si="35">CT9</f>
        <v>0</v>
      </c>
      <c r="DB9" s="3">
        <f t="shared" ref="DB9:DB22" si="36">(CV9*3)+(CW9*5)+(CX9*5)+(CY9*20)</f>
        <v>0</v>
      </c>
      <c r="DC9" s="11">
        <f t="shared" ref="DC9:DC22" si="37">CZ9+DA9+DB9</f>
        <v>0</v>
      </c>
      <c r="DD9" s="12"/>
      <c r="DE9" s="2"/>
      <c r="DF9" s="3"/>
      <c r="DG9" s="3"/>
      <c r="DH9" s="3"/>
      <c r="DI9" s="3"/>
      <c r="DJ9" s="3"/>
      <c r="DK9" s="6">
        <f t="shared" ref="DK9:DK22" si="38">DD9+DE9</f>
        <v>0</v>
      </c>
      <c r="DL9" s="10">
        <f t="shared" ref="DL9:DL22" si="39">DE9</f>
        <v>0</v>
      </c>
      <c r="DM9" s="3">
        <f t="shared" ref="DM9:DM22" si="40">(DG9*3)+(DH9*5)+(DI9*5)+(DJ9*20)</f>
        <v>0</v>
      </c>
      <c r="DN9" s="11">
        <f t="shared" ref="DN9:DN22" si="41">DK9+DL9+DM9</f>
        <v>0</v>
      </c>
    </row>
    <row r="10" spans="1:118" ht="15" x14ac:dyDescent="0.2">
      <c r="A10" s="14">
        <v>3</v>
      </c>
      <c r="B10" s="14">
        <v>2</v>
      </c>
      <c r="C10" s="8" t="s">
        <v>62</v>
      </c>
      <c r="D10" s="31" t="s">
        <v>32</v>
      </c>
      <c r="E10" s="31" t="s">
        <v>34</v>
      </c>
      <c r="F10" s="47">
        <f t="shared" si="0"/>
        <v>394.70519028163704</v>
      </c>
      <c r="G10" s="30">
        <f t="shared" si="1"/>
        <v>259.11</v>
      </c>
      <c r="H10" s="22">
        <f t="shared" si="2"/>
        <v>222.11</v>
      </c>
      <c r="I10" s="7">
        <f t="shared" si="3"/>
        <v>0</v>
      </c>
      <c r="J10" s="24">
        <f t="shared" si="4"/>
        <v>37</v>
      </c>
      <c r="K10" s="12">
        <v>22.53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 t="shared" si="5"/>
        <v>22.53</v>
      </c>
      <c r="Y10" s="10">
        <f t="shared" si="6"/>
        <v>0</v>
      </c>
      <c r="Z10" s="3">
        <f t="shared" si="7"/>
        <v>0</v>
      </c>
      <c r="AA10" s="11">
        <f t="shared" si="8"/>
        <v>22.53</v>
      </c>
      <c r="AB10" s="46">
        <f t="shared" si="9"/>
        <v>100</v>
      </c>
      <c r="AC10" s="12">
        <v>38.380000000000003</v>
      </c>
      <c r="AD10" s="2"/>
      <c r="AE10" s="2"/>
      <c r="AF10" s="2"/>
      <c r="AG10" s="3">
        <v>30</v>
      </c>
      <c r="AH10" s="3"/>
      <c r="AI10" s="3"/>
      <c r="AJ10" s="3"/>
      <c r="AK10" s="3"/>
      <c r="AL10" s="3"/>
      <c r="AM10" s="6">
        <f t="shared" si="10"/>
        <v>38.380000000000003</v>
      </c>
      <c r="AN10" s="10">
        <f t="shared" si="11"/>
        <v>30</v>
      </c>
      <c r="AO10" s="3">
        <f t="shared" si="12"/>
        <v>0</v>
      </c>
      <c r="AP10" s="11">
        <f t="shared" si="13"/>
        <v>68.38</v>
      </c>
      <c r="AQ10" s="46">
        <f t="shared" si="14"/>
        <v>72.667446621819238</v>
      </c>
      <c r="AR10" s="12">
        <v>72.099999999999994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 t="shared" si="15"/>
        <v>72.099999999999994</v>
      </c>
      <c r="BB10" s="10">
        <f t="shared" si="16"/>
        <v>4</v>
      </c>
      <c r="BC10" s="3">
        <f t="shared" si="17"/>
        <v>0</v>
      </c>
      <c r="BD10" s="11">
        <f t="shared" si="18"/>
        <v>76.099999999999994</v>
      </c>
      <c r="BE10" s="46">
        <f t="shared" si="19"/>
        <v>74.126149802890936</v>
      </c>
      <c r="BF10" s="12">
        <v>19.3</v>
      </c>
      <c r="BG10" s="2"/>
      <c r="BH10" s="2"/>
      <c r="BI10" s="3">
        <v>2</v>
      </c>
      <c r="BJ10" s="3"/>
      <c r="BK10" s="3"/>
      <c r="BL10" s="3"/>
      <c r="BM10" s="3"/>
      <c r="BN10" s="3"/>
      <c r="BO10" s="6">
        <f t="shared" si="20"/>
        <v>19.3</v>
      </c>
      <c r="BP10" s="10">
        <f t="shared" si="21"/>
        <v>2</v>
      </c>
      <c r="BQ10" s="3">
        <f t="shared" si="22"/>
        <v>0</v>
      </c>
      <c r="BR10" s="11">
        <f t="shared" si="23"/>
        <v>21.3</v>
      </c>
      <c r="BS10" s="46">
        <f t="shared" si="24"/>
        <v>79.295774647887328</v>
      </c>
      <c r="BT10" s="12">
        <v>69.8</v>
      </c>
      <c r="BU10" s="2"/>
      <c r="BV10" s="2"/>
      <c r="BW10" s="3">
        <v>1</v>
      </c>
      <c r="BX10" s="3"/>
      <c r="BY10" s="3"/>
      <c r="BZ10" s="3"/>
      <c r="CA10" s="3"/>
      <c r="CB10" s="3"/>
      <c r="CC10" s="6">
        <f t="shared" si="25"/>
        <v>69.8</v>
      </c>
      <c r="CD10" s="10">
        <f t="shared" si="26"/>
        <v>1</v>
      </c>
      <c r="CE10" s="3">
        <f t="shared" si="27"/>
        <v>0</v>
      </c>
      <c r="CF10" s="11">
        <f t="shared" si="28"/>
        <v>70.8</v>
      </c>
      <c r="CG10" s="46">
        <f t="shared" si="29"/>
        <v>68.615819209039557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1" spans="1:118" ht="15" x14ac:dyDescent="0.2">
      <c r="A11" s="14">
        <v>4</v>
      </c>
      <c r="B11" s="14">
        <v>3</v>
      </c>
      <c r="C11" s="8" t="s">
        <v>57</v>
      </c>
      <c r="D11" s="31" t="s">
        <v>32</v>
      </c>
      <c r="E11" s="32" t="s">
        <v>34</v>
      </c>
      <c r="F11" s="47">
        <f t="shared" si="0"/>
        <v>392.90535939741068</v>
      </c>
      <c r="G11" s="30">
        <f t="shared" si="1"/>
        <v>247.56</v>
      </c>
      <c r="H11" s="22">
        <f t="shared" si="2"/>
        <v>216.56</v>
      </c>
      <c r="I11" s="7">
        <f t="shared" si="3"/>
        <v>0</v>
      </c>
      <c r="J11" s="33">
        <f t="shared" si="4"/>
        <v>31</v>
      </c>
      <c r="K11" s="12">
        <v>25.6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 t="shared" si="5"/>
        <v>25.6</v>
      </c>
      <c r="Y11" s="10">
        <f t="shared" si="6"/>
        <v>0</v>
      </c>
      <c r="Z11" s="3">
        <f t="shared" si="7"/>
        <v>0</v>
      </c>
      <c r="AA11" s="34">
        <f t="shared" si="8"/>
        <v>25.6</v>
      </c>
      <c r="AB11" s="46">
        <f t="shared" si="9"/>
        <v>88.0078125</v>
      </c>
      <c r="AC11" s="12">
        <v>45.83</v>
      </c>
      <c r="AD11" s="2"/>
      <c r="AE11" s="2"/>
      <c r="AF11" s="2"/>
      <c r="AG11" s="3">
        <v>20</v>
      </c>
      <c r="AH11" s="3"/>
      <c r="AI11" s="3"/>
      <c r="AJ11" s="3"/>
      <c r="AK11" s="3"/>
      <c r="AL11" s="3"/>
      <c r="AM11" s="6">
        <f t="shared" si="10"/>
        <v>45.83</v>
      </c>
      <c r="AN11" s="10">
        <f t="shared" si="11"/>
        <v>20</v>
      </c>
      <c r="AO11" s="3">
        <f t="shared" si="12"/>
        <v>0</v>
      </c>
      <c r="AP11" s="11">
        <f t="shared" si="13"/>
        <v>65.83</v>
      </c>
      <c r="AQ11" s="46">
        <f t="shared" si="14"/>
        <v>75.482302901412723</v>
      </c>
      <c r="AR11" s="12">
        <v>66.86</v>
      </c>
      <c r="AS11" s="2"/>
      <c r="AT11" s="2"/>
      <c r="AU11" s="3">
        <v>5</v>
      </c>
      <c r="AV11" s="3"/>
      <c r="AW11" s="3"/>
      <c r="AX11" s="3"/>
      <c r="AY11" s="3"/>
      <c r="AZ11" s="3"/>
      <c r="BA11" s="6">
        <f t="shared" si="15"/>
        <v>66.86</v>
      </c>
      <c r="BB11" s="10">
        <f t="shared" si="16"/>
        <v>5</v>
      </c>
      <c r="BC11" s="3">
        <f t="shared" si="17"/>
        <v>0</v>
      </c>
      <c r="BD11" s="11">
        <f t="shared" si="18"/>
        <v>71.86</v>
      </c>
      <c r="BE11" s="46">
        <f t="shared" si="19"/>
        <v>78.49986084052324</v>
      </c>
      <c r="BF11" s="12">
        <v>20.04</v>
      </c>
      <c r="BG11" s="2"/>
      <c r="BH11" s="2"/>
      <c r="BI11" s="3">
        <v>4</v>
      </c>
      <c r="BJ11" s="3"/>
      <c r="BK11" s="3"/>
      <c r="BL11" s="3"/>
      <c r="BM11" s="3"/>
      <c r="BN11" s="3"/>
      <c r="BO11" s="6">
        <f t="shared" si="20"/>
        <v>20.04</v>
      </c>
      <c r="BP11" s="10">
        <f t="shared" si="21"/>
        <v>4</v>
      </c>
      <c r="BQ11" s="3">
        <f t="shared" si="22"/>
        <v>0</v>
      </c>
      <c r="BR11" s="34">
        <f t="shared" si="23"/>
        <v>24.04</v>
      </c>
      <c r="BS11" s="46">
        <f t="shared" si="24"/>
        <v>70.257903494176375</v>
      </c>
      <c r="BT11" s="12">
        <v>58.23</v>
      </c>
      <c r="BU11" s="2"/>
      <c r="BV11" s="2"/>
      <c r="BW11" s="3">
        <v>2</v>
      </c>
      <c r="BX11" s="3"/>
      <c r="BY11" s="3"/>
      <c r="BZ11" s="3"/>
      <c r="CA11" s="3"/>
      <c r="CB11" s="3"/>
      <c r="CC11" s="6">
        <f t="shared" si="25"/>
        <v>58.23</v>
      </c>
      <c r="CD11" s="10">
        <f t="shared" si="26"/>
        <v>2</v>
      </c>
      <c r="CE11" s="3">
        <f t="shared" si="27"/>
        <v>0</v>
      </c>
      <c r="CF11" s="11">
        <f t="shared" si="28"/>
        <v>60.23</v>
      </c>
      <c r="CG11" s="46">
        <f t="shared" si="29"/>
        <v>80.657479661298353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 x14ac:dyDescent="0.2">
      <c r="A12" s="14">
        <v>5</v>
      </c>
      <c r="B12" s="14">
        <v>4</v>
      </c>
      <c r="C12" s="8" t="s">
        <v>52</v>
      </c>
      <c r="D12" s="31" t="s">
        <v>32</v>
      </c>
      <c r="E12" s="32" t="s">
        <v>34</v>
      </c>
      <c r="F12" s="47">
        <f t="shared" si="0"/>
        <v>386.9468266553406</v>
      </c>
      <c r="G12" s="30">
        <f t="shared" si="1"/>
        <v>248.64000000000001</v>
      </c>
      <c r="H12" s="22">
        <f t="shared" si="2"/>
        <v>181.64000000000001</v>
      </c>
      <c r="I12" s="7">
        <f t="shared" si="3"/>
        <v>0</v>
      </c>
      <c r="J12" s="33">
        <f t="shared" si="4"/>
        <v>67</v>
      </c>
      <c r="K12" s="12">
        <v>19.899999999999999</v>
      </c>
      <c r="L12" s="2"/>
      <c r="M12" s="2"/>
      <c r="N12" s="2"/>
      <c r="O12" s="2"/>
      <c r="P12" s="2"/>
      <c r="Q12" s="2"/>
      <c r="R12" s="3">
        <v>20</v>
      </c>
      <c r="S12" s="3"/>
      <c r="T12" s="3"/>
      <c r="U12" s="3"/>
      <c r="V12" s="3"/>
      <c r="W12" s="13"/>
      <c r="X12" s="6">
        <f t="shared" si="5"/>
        <v>19.899999999999999</v>
      </c>
      <c r="Y12" s="10">
        <f t="shared" si="6"/>
        <v>20</v>
      </c>
      <c r="Z12" s="3">
        <f t="shared" si="7"/>
        <v>0</v>
      </c>
      <c r="AA12" s="34">
        <f t="shared" si="8"/>
        <v>39.9</v>
      </c>
      <c r="AB12" s="46">
        <f t="shared" si="9"/>
        <v>56.466165413533844</v>
      </c>
      <c r="AC12" s="12">
        <v>49.92</v>
      </c>
      <c r="AD12" s="2"/>
      <c r="AE12" s="2"/>
      <c r="AF12" s="2"/>
      <c r="AG12" s="3">
        <v>20</v>
      </c>
      <c r="AH12" s="3"/>
      <c r="AI12" s="3"/>
      <c r="AJ12" s="3"/>
      <c r="AK12" s="3"/>
      <c r="AL12" s="3"/>
      <c r="AM12" s="6">
        <f t="shared" si="10"/>
        <v>49.92</v>
      </c>
      <c r="AN12" s="10">
        <f t="shared" si="11"/>
        <v>20</v>
      </c>
      <c r="AO12" s="3">
        <f t="shared" si="12"/>
        <v>0</v>
      </c>
      <c r="AP12" s="11">
        <f t="shared" si="13"/>
        <v>69.92</v>
      </c>
      <c r="AQ12" s="46">
        <f t="shared" si="14"/>
        <v>71.066933638443928</v>
      </c>
      <c r="AR12" s="12">
        <v>47.02</v>
      </c>
      <c r="AS12" s="2"/>
      <c r="AT12" s="2"/>
      <c r="AU12" s="3">
        <v>16</v>
      </c>
      <c r="AV12" s="3"/>
      <c r="AW12" s="3"/>
      <c r="AX12" s="3"/>
      <c r="AY12" s="3"/>
      <c r="AZ12" s="3"/>
      <c r="BA12" s="6">
        <f t="shared" si="15"/>
        <v>47.02</v>
      </c>
      <c r="BB12" s="10">
        <f t="shared" si="16"/>
        <v>16</v>
      </c>
      <c r="BC12" s="3">
        <f t="shared" si="17"/>
        <v>0</v>
      </c>
      <c r="BD12" s="11">
        <f t="shared" si="18"/>
        <v>63.02</v>
      </c>
      <c r="BE12" s="46">
        <f t="shared" si="19"/>
        <v>89.511266264677872</v>
      </c>
      <c r="BF12" s="12">
        <v>15.64</v>
      </c>
      <c r="BG12" s="2"/>
      <c r="BH12" s="2"/>
      <c r="BI12" s="3">
        <v>5</v>
      </c>
      <c r="BJ12" s="3"/>
      <c r="BK12" s="3"/>
      <c r="BL12" s="3"/>
      <c r="BM12" s="3"/>
      <c r="BN12" s="3"/>
      <c r="BO12" s="6">
        <f t="shared" si="20"/>
        <v>15.64</v>
      </c>
      <c r="BP12" s="10">
        <f t="shared" si="21"/>
        <v>5</v>
      </c>
      <c r="BQ12" s="3">
        <f t="shared" si="22"/>
        <v>0</v>
      </c>
      <c r="BR12" s="34">
        <f t="shared" si="23"/>
        <v>20.64</v>
      </c>
      <c r="BS12" s="46">
        <f t="shared" si="24"/>
        <v>81.831395348837205</v>
      </c>
      <c r="BT12" s="12">
        <v>49.16</v>
      </c>
      <c r="BU12" s="2"/>
      <c r="BV12" s="2"/>
      <c r="BW12" s="3">
        <v>6</v>
      </c>
      <c r="BX12" s="3"/>
      <c r="BY12" s="3"/>
      <c r="BZ12" s="3"/>
      <c r="CA12" s="3"/>
      <c r="CB12" s="3"/>
      <c r="CC12" s="6">
        <f t="shared" si="25"/>
        <v>49.16</v>
      </c>
      <c r="CD12" s="10">
        <f t="shared" si="26"/>
        <v>6</v>
      </c>
      <c r="CE12" s="3">
        <f t="shared" si="27"/>
        <v>0</v>
      </c>
      <c r="CF12" s="11">
        <f t="shared" si="28"/>
        <v>55.16</v>
      </c>
      <c r="CG12" s="46">
        <f t="shared" si="29"/>
        <v>88.071065989847725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 x14ac:dyDescent="0.2">
      <c r="A13" s="14">
        <v>6</v>
      </c>
      <c r="B13" s="14">
        <v>5</v>
      </c>
      <c r="C13" s="8" t="s">
        <v>60</v>
      </c>
      <c r="D13" s="9" t="s">
        <v>32</v>
      </c>
      <c r="E13" s="31" t="s">
        <v>34</v>
      </c>
      <c r="F13" s="47">
        <f t="shared" si="0"/>
        <v>355.04194154149206</v>
      </c>
      <c r="G13" s="30">
        <f t="shared" si="1"/>
        <v>279.17</v>
      </c>
      <c r="H13" s="22">
        <f t="shared" si="2"/>
        <v>190.17000000000002</v>
      </c>
      <c r="I13" s="7">
        <f t="shared" si="3"/>
        <v>15</v>
      </c>
      <c r="J13" s="24">
        <f t="shared" si="4"/>
        <v>74</v>
      </c>
      <c r="K13" s="12">
        <v>21.18</v>
      </c>
      <c r="L13" s="2"/>
      <c r="M13" s="2"/>
      <c r="N13" s="2"/>
      <c r="O13" s="2"/>
      <c r="P13" s="2"/>
      <c r="Q13" s="2"/>
      <c r="R13" s="3">
        <v>20</v>
      </c>
      <c r="S13" s="3"/>
      <c r="T13" s="3"/>
      <c r="U13" s="3"/>
      <c r="V13" s="3"/>
      <c r="W13" s="13"/>
      <c r="X13" s="6">
        <f t="shared" si="5"/>
        <v>21.18</v>
      </c>
      <c r="Y13" s="10">
        <f t="shared" si="6"/>
        <v>20</v>
      </c>
      <c r="Z13" s="3">
        <f t="shared" si="7"/>
        <v>0</v>
      </c>
      <c r="AA13" s="11">
        <f t="shared" si="8"/>
        <v>41.18</v>
      </c>
      <c r="AB13" s="46">
        <f t="shared" si="9"/>
        <v>54.711024769305496</v>
      </c>
      <c r="AC13" s="12">
        <v>43.12</v>
      </c>
      <c r="AD13" s="2"/>
      <c r="AE13" s="2"/>
      <c r="AF13" s="2"/>
      <c r="AG13" s="3">
        <v>40</v>
      </c>
      <c r="AH13" s="3"/>
      <c r="AI13" s="3"/>
      <c r="AJ13" s="3"/>
      <c r="AK13" s="3"/>
      <c r="AL13" s="3"/>
      <c r="AM13" s="6">
        <f t="shared" si="10"/>
        <v>43.12</v>
      </c>
      <c r="AN13" s="10">
        <f t="shared" si="11"/>
        <v>40</v>
      </c>
      <c r="AO13" s="3">
        <f t="shared" si="12"/>
        <v>0</v>
      </c>
      <c r="AP13" s="11">
        <f t="shared" si="13"/>
        <v>83.12</v>
      </c>
      <c r="AQ13" s="46">
        <f t="shared" si="14"/>
        <v>59.7810394610202</v>
      </c>
      <c r="AR13" s="12">
        <v>52.41</v>
      </c>
      <c r="AS13" s="2"/>
      <c r="AT13" s="2"/>
      <c r="AU13" s="3">
        <v>4</v>
      </c>
      <c r="AV13" s="3"/>
      <c r="AW13" s="3"/>
      <c r="AX13" s="3"/>
      <c r="AY13" s="3"/>
      <c r="AZ13" s="3"/>
      <c r="BA13" s="6">
        <f t="shared" si="15"/>
        <v>52.41</v>
      </c>
      <c r="BB13" s="10">
        <f t="shared" si="16"/>
        <v>4</v>
      </c>
      <c r="BC13" s="3">
        <f t="shared" si="17"/>
        <v>0</v>
      </c>
      <c r="BD13" s="34">
        <f t="shared" si="18"/>
        <v>56.41</v>
      </c>
      <c r="BE13" s="46">
        <f t="shared" si="19"/>
        <v>100</v>
      </c>
      <c r="BF13" s="12">
        <v>18.91</v>
      </c>
      <c r="BG13" s="2"/>
      <c r="BH13" s="2"/>
      <c r="BI13" s="3">
        <v>3</v>
      </c>
      <c r="BJ13" s="3"/>
      <c r="BK13" s="3"/>
      <c r="BL13" s="3"/>
      <c r="BM13" s="3"/>
      <c r="BN13" s="3"/>
      <c r="BO13" s="6">
        <f t="shared" si="20"/>
        <v>18.91</v>
      </c>
      <c r="BP13" s="10">
        <f t="shared" si="21"/>
        <v>3</v>
      </c>
      <c r="BQ13" s="3">
        <f t="shared" si="22"/>
        <v>0</v>
      </c>
      <c r="BR13" s="11">
        <f t="shared" si="23"/>
        <v>21.91</v>
      </c>
      <c r="BS13" s="46">
        <f t="shared" si="24"/>
        <v>77.088087631218627</v>
      </c>
      <c r="BT13" s="12">
        <v>54.55</v>
      </c>
      <c r="BU13" s="2"/>
      <c r="BV13" s="2"/>
      <c r="BW13" s="3">
        <v>7</v>
      </c>
      <c r="BX13" s="3">
        <v>3</v>
      </c>
      <c r="BY13" s="3"/>
      <c r="BZ13" s="3"/>
      <c r="CA13" s="3"/>
      <c r="CB13" s="3"/>
      <c r="CC13" s="6">
        <f t="shared" si="25"/>
        <v>54.55</v>
      </c>
      <c r="CD13" s="10">
        <f t="shared" si="26"/>
        <v>7</v>
      </c>
      <c r="CE13" s="3">
        <f t="shared" si="27"/>
        <v>15</v>
      </c>
      <c r="CF13" s="11">
        <f t="shared" si="28"/>
        <v>76.55</v>
      </c>
      <c r="CG13" s="46">
        <f t="shared" si="29"/>
        <v>63.461789679947742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 x14ac:dyDescent="0.2">
      <c r="A14" s="14">
        <v>7</v>
      </c>
      <c r="B14" s="14">
        <v>6</v>
      </c>
      <c r="C14" s="8" t="s">
        <v>50</v>
      </c>
      <c r="D14" s="32" t="s">
        <v>32</v>
      </c>
      <c r="E14" s="31" t="s">
        <v>34</v>
      </c>
      <c r="F14" s="47">
        <f t="shared" si="0"/>
        <v>349.82508248106052</v>
      </c>
      <c r="G14" s="30">
        <f t="shared" si="1"/>
        <v>292.38</v>
      </c>
      <c r="H14" s="22">
        <f t="shared" si="2"/>
        <v>201.38</v>
      </c>
      <c r="I14" s="7">
        <f t="shared" si="3"/>
        <v>15</v>
      </c>
      <c r="J14" s="24">
        <f t="shared" si="4"/>
        <v>76</v>
      </c>
      <c r="K14" s="12">
        <v>29.38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 t="shared" si="5"/>
        <v>29.38</v>
      </c>
      <c r="Y14" s="10">
        <f t="shared" si="6"/>
        <v>0</v>
      </c>
      <c r="Z14" s="3">
        <f t="shared" si="7"/>
        <v>0</v>
      </c>
      <c r="AA14" s="34">
        <f t="shared" si="8"/>
        <v>29.38</v>
      </c>
      <c r="AB14" s="46">
        <f t="shared" si="9"/>
        <v>76.684819605173587</v>
      </c>
      <c r="AC14" s="12">
        <v>48.35</v>
      </c>
      <c r="AD14" s="2"/>
      <c r="AE14" s="2"/>
      <c r="AF14" s="2"/>
      <c r="AG14" s="3">
        <v>30</v>
      </c>
      <c r="AH14" s="3"/>
      <c r="AI14" s="3"/>
      <c r="AJ14" s="3"/>
      <c r="AK14" s="3"/>
      <c r="AL14" s="3"/>
      <c r="AM14" s="6">
        <f t="shared" si="10"/>
        <v>48.35</v>
      </c>
      <c r="AN14" s="10">
        <f t="shared" si="11"/>
        <v>30</v>
      </c>
      <c r="AO14" s="3">
        <f t="shared" si="12"/>
        <v>0</v>
      </c>
      <c r="AP14" s="11">
        <f t="shared" si="13"/>
        <v>78.349999999999994</v>
      </c>
      <c r="AQ14" s="46">
        <f t="shared" si="14"/>
        <v>63.420548819400125</v>
      </c>
      <c r="AR14" s="12">
        <v>61.61</v>
      </c>
      <c r="AS14" s="2"/>
      <c r="AT14" s="2"/>
      <c r="AU14" s="3">
        <v>6</v>
      </c>
      <c r="AV14" s="3"/>
      <c r="AW14" s="3"/>
      <c r="AX14" s="3"/>
      <c r="AY14" s="3"/>
      <c r="AZ14" s="3"/>
      <c r="BA14" s="6">
        <f t="shared" si="15"/>
        <v>61.61</v>
      </c>
      <c r="BB14" s="10">
        <f t="shared" si="16"/>
        <v>6</v>
      </c>
      <c r="BC14" s="3">
        <f t="shared" si="17"/>
        <v>0</v>
      </c>
      <c r="BD14" s="11">
        <f t="shared" si="18"/>
        <v>67.61</v>
      </c>
      <c r="BE14" s="46">
        <f t="shared" si="19"/>
        <v>83.43440319479366</v>
      </c>
      <c r="BF14" s="12">
        <v>19.559999999999999</v>
      </c>
      <c r="BG14" s="2"/>
      <c r="BH14" s="2"/>
      <c r="BI14" s="3">
        <v>3</v>
      </c>
      <c r="BJ14" s="3"/>
      <c r="BK14" s="3"/>
      <c r="BL14" s="3"/>
      <c r="BM14" s="3"/>
      <c r="BN14" s="3"/>
      <c r="BO14" s="6">
        <f t="shared" si="20"/>
        <v>19.559999999999999</v>
      </c>
      <c r="BP14" s="10">
        <f t="shared" si="21"/>
        <v>3</v>
      </c>
      <c r="BQ14" s="3">
        <f t="shared" si="22"/>
        <v>0</v>
      </c>
      <c r="BR14" s="34">
        <f t="shared" si="23"/>
        <v>22.56</v>
      </c>
      <c r="BS14" s="46">
        <f t="shared" si="24"/>
        <v>74.86702127659575</v>
      </c>
      <c r="BT14" s="12">
        <v>42.48</v>
      </c>
      <c r="BU14" s="2"/>
      <c r="BV14" s="2"/>
      <c r="BW14" s="3">
        <v>37</v>
      </c>
      <c r="BX14" s="3">
        <v>1</v>
      </c>
      <c r="BY14" s="3">
        <v>1</v>
      </c>
      <c r="BZ14" s="3"/>
      <c r="CA14" s="3"/>
      <c r="CB14" s="3"/>
      <c r="CC14" s="6">
        <f t="shared" si="25"/>
        <v>42.48</v>
      </c>
      <c r="CD14" s="10">
        <f t="shared" si="26"/>
        <v>37</v>
      </c>
      <c r="CE14" s="3">
        <f t="shared" si="27"/>
        <v>15</v>
      </c>
      <c r="CF14" s="11">
        <f t="shared" si="28"/>
        <v>94.47999999999999</v>
      </c>
      <c r="CG14" s="46">
        <f t="shared" si="29"/>
        <v>51.418289585097376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 x14ac:dyDescent="0.2">
      <c r="A15" s="14">
        <v>8</v>
      </c>
      <c r="B15" s="14">
        <v>7</v>
      </c>
      <c r="C15" s="8" t="s">
        <v>53</v>
      </c>
      <c r="D15" s="32" t="s">
        <v>32</v>
      </c>
      <c r="E15" s="31" t="s">
        <v>34</v>
      </c>
      <c r="F15" s="47">
        <f t="shared" si="0"/>
        <v>328.57307657198703</v>
      </c>
      <c r="G15" s="30">
        <f t="shared" si="1"/>
        <v>294.27</v>
      </c>
      <c r="H15" s="22">
        <f t="shared" si="2"/>
        <v>173.27</v>
      </c>
      <c r="I15" s="7">
        <f t="shared" si="3"/>
        <v>15</v>
      </c>
      <c r="J15" s="24">
        <f t="shared" si="4"/>
        <v>106</v>
      </c>
      <c r="K15" s="12">
        <v>19.38</v>
      </c>
      <c r="L15" s="2"/>
      <c r="M15" s="2"/>
      <c r="N15" s="2"/>
      <c r="O15" s="2"/>
      <c r="P15" s="2"/>
      <c r="Q15" s="2"/>
      <c r="R15" s="3">
        <v>20</v>
      </c>
      <c r="S15" s="3">
        <v>1</v>
      </c>
      <c r="T15" s="3"/>
      <c r="U15" s="3"/>
      <c r="V15" s="3"/>
      <c r="W15" s="13"/>
      <c r="X15" s="6">
        <f t="shared" si="5"/>
        <v>19.38</v>
      </c>
      <c r="Y15" s="10">
        <f t="shared" si="6"/>
        <v>20</v>
      </c>
      <c r="Z15" s="3">
        <f t="shared" si="7"/>
        <v>5</v>
      </c>
      <c r="AA15" s="34">
        <f t="shared" si="8"/>
        <v>44.379999999999995</v>
      </c>
      <c r="AB15" s="46">
        <f t="shared" si="9"/>
        <v>50.766110860748093</v>
      </c>
      <c r="AC15" s="12">
        <v>31.15</v>
      </c>
      <c r="AD15" s="2"/>
      <c r="AE15" s="2"/>
      <c r="AF15" s="2"/>
      <c r="AG15" s="3">
        <v>40</v>
      </c>
      <c r="AH15" s="3"/>
      <c r="AI15" s="3"/>
      <c r="AJ15" s="3"/>
      <c r="AK15" s="3"/>
      <c r="AL15" s="3"/>
      <c r="AM15" s="6">
        <f t="shared" si="10"/>
        <v>31.15</v>
      </c>
      <c r="AN15" s="10">
        <f t="shared" si="11"/>
        <v>40</v>
      </c>
      <c r="AO15" s="3">
        <f t="shared" si="12"/>
        <v>0</v>
      </c>
      <c r="AP15" s="11">
        <f t="shared" si="13"/>
        <v>71.150000000000006</v>
      </c>
      <c r="AQ15" s="46">
        <f t="shared" si="14"/>
        <v>69.838369641602242</v>
      </c>
      <c r="AR15" s="12">
        <v>53.87</v>
      </c>
      <c r="AS15" s="2"/>
      <c r="AT15" s="2"/>
      <c r="AU15" s="3">
        <v>28</v>
      </c>
      <c r="AV15" s="3"/>
      <c r="AW15" s="3"/>
      <c r="AX15" s="3"/>
      <c r="AY15" s="3">
        <v>1</v>
      </c>
      <c r="AZ15" s="3"/>
      <c r="BA15" s="6">
        <f t="shared" si="15"/>
        <v>53.87</v>
      </c>
      <c r="BB15" s="10">
        <f t="shared" si="16"/>
        <v>28</v>
      </c>
      <c r="BC15" s="3">
        <f t="shared" si="17"/>
        <v>10</v>
      </c>
      <c r="BD15" s="11">
        <f t="shared" si="18"/>
        <v>91.87</v>
      </c>
      <c r="BE15" s="46">
        <f t="shared" si="19"/>
        <v>61.401981060193748</v>
      </c>
      <c r="BF15" s="12">
        <v>18.670000000000002</v>
      </c>
      <c r="BG15" s="2"/>
      <c r="BH15" s="2"/>
      <c r="BI15" s="3">
        <v>6</v>
      </c>
      <c r="BJ15" s="3"/>
      <c r="BK15" s="3"/>
      <c r="BL15" s="3"/>
      <c r="BM15" s="3"/>
      <c r="BN15" s="3"/>
      <c r="BO15" s="6">
        <f t="shared" si="20"/>
        <v>18.670000000000002</v>
      </c>
      <c r="BP15" s="10">
        <f t="shared" si="21"/>
        <v>6</v>
      </c>
      <c r="BQ15" s="3">
        <f t="shared" si="22"/>
        <v>0</v>
      </c>
      <c r="BR15" s="34">
        <f t="shared" si="23"/>
        <v>24.67</v>
      </c>
      <c r="BS15" s="46">
        <f t="shared" si="24"/>
        <v>68.463721118767722</v>
      </c>
      <c r="BT15" s="12">
        <v>50.2</v>
      </c>
      <c r="BU15" s="2"/>
      <c r="BV15" s="2"/>
      <c r="BW15" s="3">
        <v>12</v>
      </c>
      <c r="BX15" s="3"/>
      <c r="BY15" s="3"/>
      <c r="BZ15" s="3"/>
      <c r="CA15" s="3"/>
      <c r="CB15" s="3"/>
      <c r="CC15" s="6">
        <f t="shared" si="25"/>
        <v>50.2</v>
      </c>
      <c r="CD15" s="10">
        <f t="shared" si="26"/>
        <v>12</v>
      </c>
      <c r="CE15" s="3">
        <f t="shared" si="27"/>
        <v>0</v>
      </c>
      <c r="CF15" s="11">
        <f t="shared" si="28"/>
        <v>62.2</v>
      </c>
      <c r="CG15" s="46">
        <f t="shared" si="29"/>
        <v>78.102893890675233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 x14ac:dyDescent="0.2">
      <c r="A16" s="14">
        <v>9</v>
      </c>
      <c r="B16" s="14">
        <v>8</v>
      </c>
      <c r="C16" s="8" t="s">
        <v>61</v>
      </c>
      <c r="D16" s="31" t="s">
        <v>32</v>
      </c>
      <c r="E16" s="31" t="s">
        <v>34</v>
      </c>
      <c r="F16" s="47">
        <f t="shared" si="0"/>
        <v>324.38348315812573</v>
      </c>
      <c r="G16" s="30">
        <f t="shared" si="1"/>
        <v>307.14</v>
      </c>
      <c r="H16" s="22">
        <f t="shared" si="2"/>
        <v>197.14000000000001</v>
      </c>
      <c r="I16" s="7">
        <f t="shared" si="3"/>
        <v>0</v>
      </c>
      <c r="J16" s="24">
        <f t="shared" si="4"/>
        <v>110</v>
      </c>
      <c r="K16" s="12">
        <v>25.01</v>
      </c>
      <c r="L16" s="2"/>
      <c r="M16" s="2"/>
      <c r="N16" s="2"/>
      <c r="O16" s="2"/>
      <c r="P16" s="2"/>
      <c r="Q16" s="2"/>
      <c r="R16" s="3">
        <v>40</v>
      </c>
      <c r="S16" s="3"/>
      <c r="T16" s="3"/>
      <c r="U16" s="3"/>
      <c r="V16" s="3"/>
      <c r="W16" s="13"/>
      <c r="X16" s="6">
        <f t="shared" si="5"/>
        <v>25.01</v>
      </c>
      <c r="Y16" s="10">
        <f t="shared" si="6"/>
        <v>40</v>
      </c>
      <c r="Z16" s="3">
        <f t="shared" si="7"/>
        <v>0</v>
      </c>
      <c r="AA16" s="11">
        <f t="shared" si="8"/>
        <v>65.010000000000005</v>
      </c>
      <c r="AB16" s="46">
        <f t="shared" si="9"/>
        <v>34.656206737425009</v>
      </c>
      <c r="AC16" s="12">
        <v>36.270000000000003</v>
      </c>
      <c r="AD16" s="2"/>
      <c r="AE16" s="2"/>
      <c r="AF16" s="2"/>
      <c r="AG16" s="3">
        <v>50</v>
      </c>
      <c r="AH16" s="3"/>
      <c r="AI16" s="3"/>
      <c r="AJ16" s="3"/>
      <c r="AK16" s="3"/>
      <c r="AL16" s="3"/>
      <c r="AM16" s="6">
        <f t="shared" si="10"/>
        <v>36.270000000000003</v>
      </c>
      <c r="AN16" s="10">
        <f t="shared" si="11"/>
        <v>50</v>
      </c>
      <c r="AO16" s="3">
        <f t="shared" si="12"/>
        <v>0</v>
      </c>
      <c r="AP16" s="11">
        <f t="shared" si="13"/>
        <v>86.27000000000001</v>
      </c>
      <c r="AQ16" s="46">
        <f t="shared" si="14"/>
        <v>57.598238089718315</v>
      </c>
      <c r="AR16" s="12">
        <v>62.61</v>
      </c>
      <c r="AS16" s="2"/>
      <c r="AT16" s="2"/>
      <c r="AU16" s="3">
        <v>13</v>
      </c>
      <c r="AV16" s="3"/>
      <c r="AW16" s="3"/>
      <c r="AX16" s="3"/>
      <c r="AY16" s="3"/>
      <c r="AZ16" s="3"/>
      <c r="BA16" s="6">
        <f t="shared" si="15"/>
        <v>62.61</v>
      </c>
      <c r="BB16" s="10">
        <f t="shared" si="16"/>
        <v>13</v>
      </c>
      <c r="BC16" s="3">
        <f t="shared" si="17"/>
        <v>0</v>
      </c>
      <c r="BD16" s="11">
        <f t="shared" si="18"/>
        <v>75.61</v>
      </c>
      <c r="BE16" s="46">
        <f t="shared" si="19"/>
        <v>74.6065335273112</v>
      </c>
      <c r="BF16" s="12">
        <v>21.47</v>
      </c>
      <c r="BG16" s="2"/>
      <c r="BH16" s="2"/>
      <c r="BI16" s="3">
        <v>2</v>
      </c>
      <c r="BJ16" s="3"/>
      <c r="BK16" s="3"/>
      <c r="BL16" s="3"/>
      <c r="BM16" s="3"/>
      <c r="BN16" s="3"/>
      <c r="BO16" s="6">
        <f t="shared" si="20"/>
        <v>21.47</v>
      </c>
      <c r="BP16" s="10">
        <f t="shared" si="21"/>
        <v>2</v>
      </c>
      <c r="BQ16" s="3">
        <f t="shared" si="22"/>
        <v>0</v>
      </c>
      <c r="BR16" s="11">
        <f t="shared" si="23"/>
        <v>23.47</v>
      </c>
      <c r="BS16" s="46">
        <f t="shared" si="24"/>
        <v>71.964209629314027</v>
      </c>
      <c r="BT16" s="12">
        <v>51.78</v>
      </c>
      <c r="BU16" s="2"/>
      <c r="BV16" s="2"/>
      <c r="BW16" s="3">
        <v>5</v>
      </c>
      <c r="BX16" s="3"/>
      <c r="BY16" s="3"/>
      <c r="BZ16" s="3"/>
      <c r="CA16" s="3"/>
      <c r="CB16" s="3"/>
      <c r="CC16" s="6">
        <f t="shared" si="25"/>
        <v>51.78</v>
      </c>
      <c r="CD16" s="10">
        <f t="shared" si="26"/>
        <v>5</v>
      </c>
      <c r="CE16" s="3">
        <f t="shared" si="27"/>
        <v>0</v>
      </c>
      <c r="CF16" s="11">
        <f t="shared" si="28"/>
        <v>56.78</v>
      </c>
      <c r="CG16" s="46">
        <f t="shared" si="29"/>
        <v>85.55829517435717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 x14ac:dyDescent="0.2">
      <c r="A17" s="14">
        <v>10</v>
      </c>
      <c r="B17" s="14">
        <v>9</v>
      </c>
      <c r="C17" s="8" t="s">
        <v>49</v>
      </c>
      <c r="D17" s="32" t="s">
        <v>32</v>
      </c>
      <c r="E17" s="31" t="s">
        <v>34</v>
      </c>
      <c r="F17" s="47">
        <f t="shared" si="0"/>
        <v>308.64864932587852</v>
      </c>
      <c r="G17" s="30">
        <f t="shared" si="1"/>
        <v>335.54</v>
      </c>
      <c r="H17" s="22">
        <f t="shared" si="2"/>
        <v>215.54000000000002</v>
      </c>
      <c r="I17" s="7">
        <f t="shared" si="3"/>
        <v>30</v>
      </c>
      <c r="J17" s="24">
        <f t="shared" si="4"/>
        <v>90</v>
      </c>
      <c r="K17" s="12">
        <v>22.33</v>
      </c>
      <c r="L17" s="2"/>
      <c r="M17" s="2"/>
      <c r="N17" s="2"/>
      <c r="O17" s="2"/>
      <c r="P17" s="2"/>
      <c r="Q17" s="2"/>
      <c r="R17" s="3">
        <v>10</v>
      </c>
      <c r="S17" s="3"/>
      <c r="T17" s="3"/>
      <c r="U17" s="3"/>
      <c r="V17" s="3"/>
      <c r="W17" s="13"/>
      <c r="X17" s="6">
        <f t="shared" si="5"/>
        <v>22.33</v>
      </c>
      <c r="Y17" s="10">
        <f t="shared" si="6"/>
        <v>10</v>
      </c>
      <c r="Z17" s="3">
        <f t="shared" si="7"/>
        <v>0</v>
      </c>
      <c r="AA17" s="34">
        <f t="shared" si="8"/>
        <v>32.33</v>
      </c>
      <c r="AB17" s="46">
        <f t="shared" si="9"/>
        <v>69.68759665944944</v>
      </c>
      <c r="AC17" s="12">
        <v>37.18</v>
      </c>
      <c r="AD17" s="2"/>
      <c r="AE17" s="2"/>
      <c r="AF17" s="2"/>
      <c r="AG17" s="3">
        <v>60</v>
      </c>
      <c r="AH17" s="3"/>
      <c r="AI17" s="3"/>
      <c r="AJ17" s="3">
        <v>2</v>
      </c>
      <c r="AK17" s="3"/>
      <c r="AL17" s="3"/>
      <c r="AM17" s="6">
        <f t="shared" si="10"/>
        <v>37.18</v>
      </c>
      <c r="AN17" s="10">
        <f t="shared" si="11"/>
        <v>60</v>
      </c>
      <c r="AO17" s="3">
        <f t="shared" si="12"/>
        <v>30</v>
      </c>
      <c r="AP17" s="11">
        <f t="shared" si="13"/>
        <v>127.18</v>
      </c>
      <c r="AQ17" s="46">
        <f t="shared" si="14"/>
        <v>39.070608586255695</v>
      </c>
      <c r="AR17" s="12">
        <v>61.84</v>
      </c>
      <c r="AS17" s="2"/>
      <c r="AT17" s="2"/>
      <c r="AU17" s="3">
        <v>11</v>
      </c>
      <c r="AV17" s="3"/>
      <c r="AW17" s="3"/>
      <c r="AX17" s="3"/>
      <c r="AY17" s="3"/>
      <c r="AZ17" s="3"/>
      <c r="BA17" s="6">
        <f t="shared" si="15"/>
        <v>61.84</v>
      </c>
      <c r="BB17" s="10">
        <f t="shared" si="16"/>
        <v>11</v>
      </c>
      <c r="BC17" s="3">
        <f t="shared" si="17"/>
        <v>0</v>
      </c>
      <c r="BD17" s="11">
        <f t="shared" si="18"/>
        <v>72.84</v>
      </c>
      <c r="BE17" s="46">
        <f t="shared" si="19"/>
        <v>77.443712246018663</v>
      </c>
      <c r="BF17" s="12">
        <v>26.24</v>
      </c>
      <c r="BG17" s="2"/>
      <c r="BH17" s="2"/>
      <c r="BI17" s="3">
        <v>4</v>
      </c>
      <c r="BJ17" s="3"/>
      <c r="BK17" s="3"/>
      <c r="BL17" s="3"/>
      <c r="BM17" s="3"/>
      <c r="BN17" s="3"/>
      <c r="BO17" s="6">
        <f t="shared" si="20"/>
        <v>26.24</v>
      </c>
      <c r="BP17" s="10">
        <f t="shared" si="21"/>
        <v>4</v>
      </c>
      <c r="BQ17" s="3">
        <f t="shared" si="22"/>
        <v>0</v>
      </c>
      <c r="BR17" s="34">
        <f t="shared" si="23"/>
        <v>30.24</v>
      </c>
      <c r="BS17" s="46">
        <f t="shared" si="24"/>
        <v>55.853174603174608</v>
      </c>
      <c r="BT17" s="12">
        <v>67.95</v>
      </c>
      <c r="BU17" s="2"/>
      <c r="BV17" s="2"/>
      <c r="BW17" s="3">
        <v>5</v>
      </c>
      <c r="BX17" s="3"/>
      <c r="BY17" s="3"/>
      <c r="BZ17" s="3"/>
      <c r="CA17" s="3"/>
      <c r="CB17" s="3"/>
      <c r="CC17" s="6">
        <f t="shared" si="25"/>
        <v>67.95</v>
      </c>
      <c r="CD17" s="10">
        <f t="shared" si="26"/>
        <v>5</v>
      </c>
      <c r="CE17" s="3">
        <f t="shared" si="27"/>
        <v>0</v>
      </c>
      <c r="CF17" s="11">
        <f t="shared" si="28"/>
        <v>72.95</v>
      </c>
      <c r="CG17" s="46">
        <f t="shared" si="29"/>
        <v>66.59355723098011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8" spans="1:118" ht="15" x14ac:dyDescent="0.2">
      <c r="A18" s="14">
        <v>11</v>
      </c>
      <c r="B18" s="14">
        <v>10</v>
      </c>
      <c r="C18" s="8" t="s">
        <v>45</v>
      </c>
      <c r="D18" s="32" t="s">
        <v>32</v>
      </c>
      <c r="E18" s="31" t="s">
        <v>34</v>
      </c>
      <c r="F18" s="47">
        <f t="shared" si="0"/>
        <v>275.45450438442231</v>
      </c>
      <c r="G18" s="30">
        <f t="shared" si="1"/>
        <v>345.40999999999997</v>
      </c>
      <c r="H18" s="22">
        <f t="shared" si="2"/>
        <v>278.40999999999997</v>
      </c>
      <c r="I18" s="7">
        <f t="shared" si="3"/>
        <v>0</v>
      </c>
      <c r="J18" s="24">
        <f t="shared" si="4"/>
        <v>67</v>
      </c>
      <c r="K18" s="12">
        <v>39.299999999999997</v>
      </c>
      <c r="L18" s="2"/>
      <c r="M18" s="2"/>
      <c r="N18" s="2"/>
      <c r="O18" s="2"/>
      <c r="P18" s="2"/>
      <c r="Q18" s="2"/>
      <c r="R18" s="3">
        <v>30</v>
      </c>
      <c r="S18" s="3"/>
      <c r="T18" s="3"/>
      <c r="U18" s="3"/>
      <c r="V18" s="3"/>
      <c r="W18" s="13"/>
      <c r="X18" s="6">
        <f t="shared" si="5"/>
        <v>39.299999999999997</v>
      </c>
      <c r="Y18" s="10">
        <f t="shared" si="6"/>
        <v>30</v>
      </c>
      <c r="Z18" s="3">
        <f t="shared" si="7"/>
        <v>0</v>
      </c>
      <c r="AA18" s="34">
        <f t="shared" si="8"/>
        <v>69.3</v>
      </c>
      <c r="AB18" s="46">
        <f t="shared" si="9"/>
        <v>32.510822510822514</v>
      </c>
      <c r="AC18" s="12">
        <v>57.66</v>
      </c>
      <c r="AD18" s="2"/>
      <c r="AE18" s="2"/>
      <c r="AF18" s="2"/>
      <c r="AG18" s="3">
        <v>10</v>
      </c>
      <c r="AH18" s="3"/>
      <c r="AI18" s="3"/>
      <c r="AJ18" s="3"/>
      <c r="AK18" s="3"/>
      <c r="AL18" s="3"/>
      <c r="AM18" s="6">
        <f t="shared" si="10"/>
        <v>57.66</v>
      </c>
      <c r="AN18" s="10">
        <f t="shared" si="11"/>
        <v>10</v>
      </c>
      <c r="AO18" s="3">
        <f t="shared" si="12"/>
        <v>0</v>
      </c>
      <c r="AP18" s="11">
        <f t="shared" si="13"/>
        <v>67.66</v>
      </c>
      <c r="AQ18" s="46">
        <f t="shared" si="14"/>
        <v>73.440733077150455</v>
      </c>
      <c r="AR18" s="12">
        <v>87.27</v>
      </c>
      <c r="AS18" s="2"/>
      <c r="AT18" s="2"/>
      <c r="AU18" s="3">
        <v>8</v>
      </c>
      <c r="AV18" s="3"/>
      <c r="AW18" s="3"/>
      <c r="AX18" s="3"/>
      <c r="AY18" s="3"/>
      <c r="AZ18" s="3"/>
      <c r="BA18" s="6">
        <f t="shared" si="15"/>
        <v>87.27</v>
      </c>
      <c r="BB18" s="10">
        <f t="shared" si="16"/>
        <v>8</v>
      </c>
      <c r="BC18" s="3">
        <f t="shared" si="17"/>
        <v>0</v>
      </c>
      <c r="BD18" s="11">
        <f t="shared" si="18"/>
        <v>95.27</v>
      </c>
      <c r="BE18" s="46">
        <f t="shared" si="19"/>
        <v>59.210664427416816</v>
      </c>
      <c r="BF18" s="12">
        <v>24.18</v>
      </c>
      <c r="BG18" s="2"/>
      <c r="BH18" s="2"/>
      <c r="BI18" s="3">
        <v>11</v>
      </c>
      <c r="BJ18" s="3"/>
      <c r="BK18" s="3"/>
      <c r="BL18" s="3"/>
      <c r="BM18" s="3"/>
      <c r="BN18" s="3"/>
      <c r="BO18" s="6">
        <f t="shared" si="20"/>
        <v>24.18</v>
      </c>
      <c r="BP18" s="10">
        <f t="shared" si="21"/>
        <v>11</v>
      </c>
      <c r="BQ18" s="3">
        <f t="shared" si="22"/>
        <v>0</v>
      </c>
      <c r="BR18" s="34">
        <f t="shared" si="23"/>
        <v>35.18</v>
      </c>
      <c r="BS18" s="46">
        <f t="shared" si="24"/>
        <v>48.010233086981238</v>
      </c>
      <c r="BT18" s="12">
        <v>70</v>
      </c>
      <c r="BU18" s="2"/>
      <c r="BV18" s="2"/>
      <c r="BW18" s="3">
        <v>8</v>
      </c>
      <c r="BX18" s="3"/>
      <c r="BY18" s="3"/>
      <c r="BZ18" s="3"/>
      <c r="CA18" s="3"/>
      <c r="CB18" s="3"/>
      <c r="CC18" s="6">
        <f t="shared" si="25"/>
        <v>70</v>
      </c>
      <c r="CD18" s="10">
        <f t="shared" si="26"/>
        <v>8</v>
      </c>
      <c r="CE18" s="3">
        <f t="shared" si="27"/>
        <v>0</v>
      </c>
      <c r="CF18" s="11">
        <f t="shared" si="28"/>
        <v>78</v>
      </c>
      <c r="CG18" s="46">
        <f t="shared" si="29"/>
        <v>62.282051282051277</v>
      </c>
      <c r="CH18" s="12"/>
      <c r="CI18" s="2"/>
      <c r="CJ18" s="3"/>
      <c r="CK18" s="3"/>
      <c r="CL18" s="3"/>
      <c r="CM18" s="3"/>
      <c r="CN18" s="3"/>
      <c r="CO18" s="6">
        <f t="shared" si="30"/>
        <v>0</v>
      </c>
      <c r="CP18" s="10">
        <f t="shared" si="31"/>
        <v>0</v>
      </c>
      <c r="CQ18" s="3">
        <f t="shared" si="32"/>
        <v>0</v>
      </c>
      <c r="CR18" s="11">
        <f t="shared" si="33"/>
        <v>0</v>
      </c>
      <c r="CS18" s="12"/>
      <c r="CT18" s="2"/>
      <c r="CU18" s="3"/>
      <c r="CV18" s="3"/>
      <c r="CW18" s="3"/>
      <c r="CX18" s="3"/>
      <c r="CY18" s="3"/>
      <c r="CZ18" s="6">
        <f t="shared" si="34"/>
        <v>0</v>
      </c>
      <c r="DA18" s="10">
        <f t="shared" si="35"/>
        <v>0</v>
      </c>
      <c r="DB18" s="3">
        <f t="shared" si="36"/>
        <v>0</v>
      </c>
      <c r="DC18" s="11">
        <f t="shared" si="37"/>
        <v>0</v>
      </c>
      <c r="DD18" s="12"/>
      <c r="DE18" s="2"/>
      <c r="DF18" s="3"/>
      <c r="DG18" s="3"/>
      <c r="DH18" s="3"/>
      <c r="DI18" s="3"/>
      <c r="DJ18" s="3"/>
      <c r="DK18" s="6">
        <f t="shared" si="38"/>
        <v>0</v>
      </c>
      <c r="DL18" s="10">
        <f t="shared" si="39"/>
        <v>0</v>
      </c>
      <c r="DM18" s="3">
        <f t="shared" si="40"/>
        <v>0</v>
      </c>
      <c r="DN18" s="11">
        <f t="shared" si="41"/>
        <v>0</v>
      </c>
    </row>
    <row r="19" spans="1:118" ht="15" x14ac:dyDescent="0.2">
      <c r="A19" s="14">
        <v>12</v>
      </c>
      <c r="B19" s="14">
        <v>11</v>
      </c>
      <c r="C19" s="8" t="s">
        <v>44</v>
      </c>
      <c r="D19" s="32" t="s">
        <v>32</v>
      </c>
      <c r="E19" s="31" t="s">
        <v>34</v>
      </c>
      <c r="F19" s="47">
        <f t="shared" si="0"/>
        <v>270.8371861035597</v>
      </c>
      <c r="G19" s="30">
        <f t="shared" si="1"/>
        <v>377.02</v>
      </c>
      <c r="H19" s="22">
        <f t="shared" si="2"/>
        <v>310.02</v>
      </c>
      <c r="I19" s="7">
        <f t="shared" si="3"/>
        <v>0</v>
      </c>
      <c r="J19" s="24">
        <f t="shared" si="4"/>
        <v>67</v>
      </c>
      <c r="K19" s="12">
        <v>31.49</v>
      </c>
      <c r="L19" s="2"/>
      <c r="M19" s="2"/>
      <c r="N19" s="2"/>
      <c r="O19" s="2"/>
      <c r="P19" s="2"/>
      <c r="Q19" s="2"/>
      <c r="R19" s="3">
        <v>0</v>
      </c>
      <c r="S19" s="3"/>
      <c r="T19" s="3"/>
      <c r="U19" s="3"/>
      <c r="V19" s="3"/>
      <c r="W19" s="13"/>
      <c r="X19" s="6">
        <f t="shared" si="5"/>
        <v>31.49</v>
      </c>
      <c r="Y19" s="10">
        <f t="shared" si="6"/>
        <v>0</v>
      </c>
      <c r="Z19" s="3">
        <f t="shared" si="7"/>
        <v>0</v>
      </c>
      <c r="AA19" s="34">
        <f t="shared" si="8"/>
        <v>31.49</v>
      </c>
      <c r="AB19" s="46">
        <f t="shared" si="9"/>
        <v>71.546522705620845</v>
      </c>
      <c r="AC19" s="12">
        <v>57.47</v>
      </c>
      <c r="AD19" s="2"/>
      <c r="AE19" s="2"/>
      <c r="AF19" s="2"/>
      <c r="AG19" s="3">
        <v>40</v>
      </c>
      <c r="AH19" s="3"/>
      <c r="AI19" s="3"/>
      <c r="AJ19" s="3"/>
      <c r="AK19" s="3"/>
      <c r="AL19" s="3"/>
      <c r="AM19" s="6">
        <f t="shared" si="10"/>
        <v>57.47</v>
      </c>
      <c r="AN19" s="10">
        <f t="shared" si="11"/>
        <v>40</v>
      </c>
      <c r="AO19" s="3">
        <f t="shared" si="12"/>
        <v>0</v>
      </c>
      <c r="AP19" s="11">
        <f t="shared" si="13"/>
        <v>97.47</v>
      </c>
      <c r="AQ19" s="46">
        <f t="shared" si="14"/>
        <v>50.979788652918842</v>
      </c>
      <c r="AR19" s="12">
        <v>98.57</v>
      </c>
      <c r="AS19" s="2"/>
      <c r="AT19" s="2"/>
      <c r="AU19" s="3">
        <v>12</v>
      </c>
      <c r="AV19" s="3"/>
      <c r="AW19" s="3"/>
      <c r="AX19" s="3"/>
      <c r="AY19" s="3"/>
      <c r="AZ19" s="3"/>
      <c r="BA19" s="6">
        <f t="shared" si="15"/>
        <v>98.57</v>
      </c>
      <c r="BB19" s="10">
        <f t="shared" si="16"/>
        <v>12</v>
      </c>
      <c r="BC19" s="3">
        <f t="shared" si="17"/>
        <v>0</v>
      </c>
      <c r="BD19" s="11">
        <f t="shared" si="18"/>
        <v>110.57</v>
      </c>
      <c r="BE19" s="46">
        <f t="shared" si="19"/>
        <v>51.017455005878631</v>
      </c>
      <c r="BF19" s="12">
        <v>28.35</v>
      </c>
      <c r="BG19" s="2"/>
      <c r="BH19" s="2"/>
      <c r="BI19" s="3">
        <v>5</v>
      </c>
      <c r="BJ19" s="3"/>
      <c r="BK19" s="3"/>
      <c r="BL19" s="3"/>
      <c r="BM19" s="3"/>
      <c r="BN19" s="3"/>
      <c r="BO19" s="6">
        <f t="shared" si="20"/>
        <v>28.35</v>
      </c>
      <c r="BP19" s="10">
        <f t="shared" si="21"/>
        <v>5</v>
      </c>
      <c r="BQ19" s="3">
        <f t="shared" si="22"/>
        <v>0</v>
      </c>
      <c r="BR19" s="34">
        <f t="shared" si="23"/>
        <v>33.35</v>
      </c>
      <c r="BS19" s="46">
        <f t="shared" si="24"/>
        <v>50.64467766116941</v>
      </c>
      <c r="BT19" s="12">
        <v>94.14</v>
      </c>
      <c r="BU19" s="2"/>
      <c r="BV19" s="2"/>
      <c r="BW19" s="3">
        <v>10</v>
      </c>
      <c r="BX19" s="3"/>
      <c r="BY19" s="3"/>
      <c r="BZ19" s="3"/>
      <c r="CA19" s="3"/>
      <c r="CB19" s="3"/>
      <c r="CC19" s="6">
        <f t="shared" si="25"/>
        <v>94.14</v>
      </c>
      <c r="CD19" s="10">
        <f t="shared" si="26"/>
        <v>10</v>
      </c>
      <c r="CE19" s="3">
        <f t="shared" si="27"/>
        <v>0</v>
      </c>
      <c r="CF19" s="11">
        <f t="shared" si="28"/>
        <v>104.14</v>
      </c>
      <c r="CG19" s="46">
        <f t="shared" si="29"/>
        <v>46.64874207797196</v>
      </c>
      <c r="CH19" s="12"/>
      <c r="CI19" s="2"/>
      <c r="CJ19" s="3"/>
      <c r="CK19" s="3"/>
      <c r="CL19" s="3"/>
      <c r="CM19" s="3"/>
      <c r="CN19" s="3"/>
      <c r="CO19" s="6">
        <f t="shared" si="30"/>
        <v>0</v>
      </c>
      <c r="CP19" s="10">
        <f t="shared" si="31"/>
        <v>0</v>
      </c>
      <c r="CQ19" s="3">
        <f t="shared" si="32"/>
        <v>0</v>
      </c>
      <c r="CR19" s="11">
        <f t="shared" si="33"/>
        <v>0</v>
      </c>
      <c r="CS19" s="12"/>
      <c r="CT19" s="2"/>
      <c r="CU19" s="3"/>
      <c r="CV19" s="3"/>
      <c r="CW19" s="3"/>
      <c r="CX19" s="3"/>
      <c r="CY19" s="3"/>
      <c r="CZ19" s="6">
        <f t="shared" si="34"/>
        <v>0</v>
      </c>
      <c r="DA19" s="10">
        <f t="shared" si="35"/>
        <v>0</v>
      </c>
      <c r="DB19" s="3">
        <f t="shared" si="36"/>
        <v>0</v>
      </c>
      <c r="DC19" s="11">
        <f t="shared" si="37"/>
        <v>0</v>
      </c>
      <c r="DD19" s="12"/>
      <c r="DE19" s="2"/>
      <c r="DF19" s="3"/>
      <c r="DG19" s="3"/>
      <c r="DH19" s="3"/>
      <c r="DI19" s="3"/>
      <c r="DJ19" s="3"/>
      <c r="DK19" s="6">
        <f t="shared" si="38"/>
        <v>0</v>
      </c>
      <c r="DL19" s="10">
        <f t="shared" si="39"/>
        <v>0</v>
      </c>
      <c r="DM19" s="3">
        <f t="shared" si="40"/>
        <v>0</v>
      </c>
      <c r="DN19" s="11">
        <f t="shared" si="41"/>
        <v>0</v>
      </c>
    </row>
    <row r="20" spans="1:118" ht="15" x14ac:dyDescent="0.2">
      <c r="A20" s="14">
        <v>13</v>
      </c>
      <c r="B20" s="14">
        <v>12</v>
      </c>
      <c r="C20" s="8" t="s">
        <v>58</v>
      </c>
      <c r="D20" s="31" t="s">
        <v>32</v>
      </c>
      <c r="E20" s="32" t="s">
        <v>34</v>
      </c>
      <c r="F20" s="47">
        <f t="shared" si="0"/>
        <v>268.06817082513368</v>
      </c>
      <c r="G20" s="30">
        <f t="shared" si="1"/>
        <v>399.96</v>
      </c>
      <c r="H20" s="22">
        <f t="shared" si="2"/>
        <v>256.95999999999998</v>
      </c>
      <c r="I20" s="7">
        <f t="shared" si="3"/>
        <v>20</v>
      </c>
      <c r="J20" s="33">
        <f t="shared" si="4"/>
        <v>123</v>
      </c>
      <c r="K20" s="12">
        <v>54.18</v>
      </c>
      <c r="L20" s="2"/>
      <c r="M20" s="2"/>
      <c r="N20" s="2"/>
      <c r="O20" s="2"/>
      <c r="P20" s="2"/>
      <c r="Q20" s="2"/>
      <c r="R20" s="3">
        <v>60</v>
      </c>
      <c r="S20" s="3"/>
      <c r="T20" s="3"/>
      <c r="U20" s="3"/>
      <c r="V20" s="3"/>
      <c r="W20" s="13"/>
      <c r="X20" s="6">
        <f t="shared" si="5"/>
        <v>54.18</v>
      </c>
      <c r="Y20" s="10">
        <f t="shared" si="6"/>
        <v>60</v>
      </c>
      <c r="Z20" s="3">
        <f t="shared" si="7"/>
        <v>0</v>
      </c>
      <c r="AA20" s="34">
        <f t="shared" si="8"/>
        <v>114.18</v>
      </c>
      <c r="AB20" s="46">
        <f t="shared" si="9"/>
        <v>19.7320021019443</v>
      </c>
      <c r="AC20" s="12">
        <v>45.3</v>
      </c>
      <c r="AD20" s="2"/>
      <c r="AE20" s="2"/>
      <c r="AF20" s="2"/>
      <c r="AG20" s="3">
        <v>20</v>
      </c>
      <c r="AH20" s="3"/>
      <c r="AI20" s="3"/>
      <c r="AJ20" s="3"/>
      <c r="AK20" s="3"/>
      <c r="AL20" s="3"/>
      <c r="AM20" s="6">
        <f t="shared" si="10"/>
        <v>45.3</v>
      </c>
      <c r="AN20" s="10">
        <f t="shared" si="11"/>
        <v>20</v>
      </c>
      <c r="AO20" s="3">
        <f t="shared" si="12"/>
        <v>0</v>
      </c>
      <c r="AP20" s="11">
        <f t="shared" si="13"/>
        <v>65.3</v>
      </c>
      <c r="AQ20" s="46">
        <f t="shared" si="14"/>
        <v>76.094946401225116</v>
      </c>
      <c r="AR20" s="12">
        <v>78.63</v>
      </c>
      <c r="AS20" s="2"/>
      <c r="AT20" s="2"/>
      <c r="AU20" s="3">
        <v>14</v>
      </c>
      <c r="AV20" s="3"/>
      <c r="AW20" s="3"/>
      <c r="AX20" s="3"/>
      <c r="AY20" s="3"/>
      <c r="AZ20" s="3"/>
      <c r="BA20" s="6">
        <f t="shared" si="15"/>
        <v>78.63</v>
      </c>
      <c r="BB20" s="10">
        <f t="shared" si="16"/>
        <v>14</v>
      </c>
      <c r="BC20" s="3">
        <f t="shared" si="17"/>
        <v>0</v>
      </c>
      <c r="BD20" s="11">
        <f t="shared" si="18"/>
        <v>92.63</v>
      </c>
      <c r="BE20" s="46">
        <f t="shared" si="19"/>
        <v>60.898197128360145</v>
      </c>
      <c r="BF20" s="12">
        <v>24.67</v>
      </c>
      <c r="BG20" s="2"/>
      <c r="BH20" s="2"/>
      <c r="BI20" s="3">
        <v>2</v>
      </c>
      <c r="BJ20" s="3"/>
      <c r="BK20" s="3"/>
      <c r="BL20" s="3"/>
      <c r="BM20" s="3"/>
      <c r="BN20" s="3"/>
      <c r="BO20" s="6">
        <f t="shared" si="20"/>
        <v>24.67</v>
      </c>
      <c r="BP20" s="10">
        <f t="shared" si="21"/>
        <v>2</v>
      </c>
      <c r="BQ20" s="3">
        <f t="shared" si="22"/>
        <v>0</v>
      </c>
      <c r="BR20" s="34">
        <f t="shared" si="23"/>
        <v>26.67</v>
      </c>
      <c r="BS20" s="46">
        <f t="shared" si="24"/>
        <v>63.32958380202475</v>
      </c>
      <c r="BT20" s="12">
        <v>54.18</v>
      </c>
      <c r="BU20" s="2"/>
      <c r="BV20" s="2"/>
      <c r="BW20" s="3">
        <v>27</v>
      </c>
      <c r="BX20" s="3">
        <v>2</v>
      </c>
      <c r="BY20" s="3"/>
      <c r="BZ20" s="3"/>
      <c r="CA20" s="3">
        <v>1</v>
      </c>
      <c r="CB20" s="3"/>
      <c r="CC20" s="6">
        <f t="shared" si="25"/>
        <v>54.18</v>
      </c>
      <c r="CD20" s="10">
        <f t="shared" si="26"/>
        <v>27</v>
      </c>
      <c r="CE20" s="3">
        <f t="shared" si="27"/>
        <v>20</v>
      </c>
      <c r="CF20" s="11">
        <f t="shared" si="28"/>
        <v>101.18</v>
      </c>
      <c r="CG20" s="46">
        <f t="shared" si="29"/>
        <v>48.013441391579356</v>
      </c>
      <c r="CH20" s="12"/>
      <c r="CI20" s="2"/>
      <c r="CJ20" s="3"/>
      <c r="CK20" s="3"/>
      <c r="CL20" s="3"/>
      <c r="CM20" s="3"/>
      <c r="CN20" s="3"/>
      <c r="CO20" s="6">
        <f t="shared" si="30"/>
        <v>0</v>
      </c>
      <c r="CP20" s="10">
        <f t="shared" si="31"/>
        <v>0</v>
      </c>
      <c r="CQ20" s="3">
        <f t="shared" si="32"/>
        <v>0</v>
      </c>
      <c r="CR20" s="11">
        <f t="shared" si="33"/>
        <v>0</v>
      </c>
      <c r="CS20" s="12"/>
      <c r="CT20" s="2"/>
      <c r="CU20" s="3"/>
      <c r="CV20" s="3"/>
      <c r="CW20" s="3"/>
      <c r="CX20" s="3"/>
      <c r="CY20" s="3"/>
      <c r="CZ20" s="6">
        <f t="shared" si="34"/>
        <v>0</v>
      </c>
      <c r="DA20" s="10">
        <f t="shared" si="35"/>
        <v>0</v>
      </c>
      <c r="DB20" s="3">
        <f t="shared" si="36"/>
        <v>0</v>
      </c>
      <c r="DC20" s="11">
        <f t="shared" si="37"/>
        <v>0</v>
      </c>
      <c r="DD20" s="12"/>
      <c r="DE20" s="2"/>
      <c r="DF20" s="3"/>
      <c r="DG20" s="3"/>
      <c r="DH20" s="3"/>
      <c r="DI20" s="3"/>
      <c r="DJ20" s="3"/>
      <c r="DK20" s="6">
        <f t="shared" si="38"/>
        <v>0</v>
      </c>
      <c r="DL20" s="10">
        <f t="shared" si="39"/>
        <v>0</v>
      </c>
      <c r="DM20" s="3">
        <f t="shared" si="40"/>
        <v>0</v>
      </c>
      <c r="DN20" s="11">
        <f t="shared" si="41"/>
        <v>0</v>
      </c>
    </row>
    <row r="21" spans="1:118" ht="15" x14ac:dyDescent="0.2">
      <c r="A21" s="14">
        <v>14</v>
      </c>
      <c r="B21" s="14">
        <v>13</v>
      </c>
      <c r="C21" s="8" t="s">
        <v>59</v>
      </c>
      <c r="D21" s="32" t="s">
        <v>32</v>
      </c>
      <c r="E21" s="31" t="s">
        <v>34</v>
      </c>
      <c r="F21" s="47">
        <f t="shared" si="0"/>
        <v>244.76838934691293</v>
      </c>
      <c r="G21" s="30">
        <f t="shared" si="1"/>
        <v>387.71999999999997</v>
      </c>
      <c r="H21" s="22">
        <f t="shared" si="2"/>
        <v>319.71999999999997</v>
      </c>
      <c r="I21" s="7">
        <f t="shared" si="3"/>
        <v>5</v>
      </c>
      <c r="J21" s="24">
        <f t="shared" si="4"/>
        <v>63</v>
      </c>
      <c r="K21" s="12">
        <v>29.7</v>
      </c>
      <c r="L21" s="2"/>
      <c r="M21" s="2"/>
      <c r="N21" s="2"/>
      <c r="O21" s="2"/>
      <c r="P21" s="2"/>
      <c r="Q21" s="2"/>
      <c r="R21" s="3">
        <v>40</v>
      </c>
      <c r="S21" s="3"/>
      <c r="T21" s="3"/>
      <c r="U21" s="3"/>
      <c r="V21" s="3"/>
      <c r="W21" s="13"/>
      <c r="X21" s="6">
        <f t="shared" si="5"/>
        <v>29.7</v>
      </c>
      <c r="Y21" s="10">
        <f t="shared" si="6"/>
        <v>40</v>
      </c>
      <c r="Z21" s="3">
        <f t="shared" si="7"/>
        <v>0</v>
      </c>
      <c r="AA21" s="34">
        <f t="shared" si="8"/>
        <v>69.7</v>
      </c>
      <c r="AB21" s="46">
        <f t="shared" si="9"/>
        <v>32.324246771879487</v>
      </c>
      <c r="AC21" s="12">
        <v>65.58</v>
      </c>
      <c r="AD21" s="2"/>
      <c r="AE21" s="2"/>
      <c r="AF21" s="2"/>
      <c r="AG21" s="3">
        <v>10</v>
      </c>
      <c r="AH21" s="3"/>
      <c r="AI21" s="3"/>
      <c r="AJ21" s="3"/>
      <c r="AK21" s="3"/>
      <c r="AL21" s="3"/>
      <c r="AM21" s="6">
        <f t="shared" si="10"/>
        <v>65.58</v>
      </c>
      <c r="AN21" s="10">
        <f t="shared" si="11"/>
        <v>10</v>
      </c>
      <c r="AO21" s="3">
        <f t="shared" si="12"/>
        <v>0</v>
      </c>
      <c r="AP21" s="11">
        <f t="shared" si="13"/>
        <v>75.58</v>
      </c>
      <c r="AQ21" s="46">
        <f t="shared" si="14"/>
        <v>65.74490605980418</v>
      </c>
      <c r="AR21" s="12">
        <v>84.38</v>
      </c>
      <c r="AS21" s="2"/>
      <c r="AT21" s="2"/>
      <c r="AU21" s="3">
        <v>4</v>
      </c>
      <c r="AV21" s="3"/>
      <c r="AW21" s="3"/>
      <c r="AX21" s="3"/>
      <c r="AY21" s="3"/>
      <c r="AZ21" s="3"/>
      <c r="BA21" s="6">
        <f t="shared" si="15"/>
        <v>84.38</v>
      </c>
      <c r="BB21" s="10">
        <f t="shared" si="16"/>
        <v>4</v>
      </c>
      <c r="BC21" s="3">
        <f t="shared" si="17"/>
        <v>0</v>
      </c>
      <c r="BD21" s="11">
        <f t="shared" si="18"/>
        <v>88.38</v>
      </c>
      <c r="BE21" s="46">
        <f t="shared" si="19"/>
        <v>63.826657614844983</v>
      </c>
      <c r="BF21" s="12">
        <v>37.29</v>
      </c>
      <c r="BG21" s="2"/>
      <c r="BH21" s="2"/>
      <c r="BI21" s="3">
        <v>1</v>
      </c>
      <c r="BJ21" s="3">
        <v>1</v>
      </c>
      <c r="BK21" s="3"/>
      <c r="BL21" s="3"/>
      <c r="BM21" s="3"/>
      <c r="BN21" s="3"/>
      <c r="BO21" s="6">
        <f t="shared" si="20"/>
        <v>37.29</v>
      </c>
      <c r="BP21" s="10">
        <f t="shared" si="21"/>
        <v>1</v>
      </c>
      <c r="BQ21" s="3">
        <f t="shared" si="22"/>
        <v>5</v>
      </c>
      <c r="BR21" s="34">
        <f t="shared" si="23"/>
        <v>43.29</v>
      </c>
      <c r="BS21" s="46">
        <f t="shared" si="24"/>
        <v>39.015939015939018</v>
      </c>
      <c r="BT21" s="12">
        <v>102.77</v>
      </c>
      <c r="BU21" s="2"/>
      <c r="BV21" s="2"/>
      <c r="BW21" s="3">
        <v>8</v>
      </c>
      <c r="BX21" s="3"/>
      <c r="BY21" s="3"/>
      <c r="BZ21" s="3"/>
      <c r="CA21" s="3"/>
      <c r="CB21" s="3"/>
      <c r="CC21" s="6">
        <f t="shared" si="25"/>
        <v>102.77</v>
      </c>
      <c r="CD21" s="10">
        <f t="shared" si="26"/>
        <v>8</v>
      </c>
      <c r="CE21" s="3">
        <f t="shared" si="27"/>
        <v>0</v>
      </c>
      <c r="CF21" s="11">
        <f t="shared" si="28"/>
        <v>110.77</v>
      </c>
      <c r="CG21" s="46">
        <f t="shared" si="29"/>
        <v>43.856639884445251</v>
      </c>
      <c r="CH21" s="12"/>
      <c r="CI21" s="2"/>
      <c r="CJ21" s="3"/>
      <c r="CK21" s="3"/>
      <c r="CL21" s="3"/>
      <c r="CM21" s="3"/>
      <c r="CN21" s="3"/>
      <c r="CO21" s="6">
        <f t="shared" si="30"/>
        <v>0</v>
      </c>
      <c r="CP21" s="10">
        <f t="shared" si="31"/>
        <v>0</v>
      </c>
      <c r="CQ21" s="3">
        <f t="shared" si="32"/>
        <v>0</v>
      </c>
      <c r="CR21" s="11">
        <f t="shared" si="33"/>
        <v>0</v>
      </c>
      <c r="CS21" s="12"/>
      <c r="CT21" s="2"/>
      <c r="CU21" s="3"/>
      <c r="CV21" s="3"/>
      <c r="CW21" s="3"/>
      <c r="CX21" s="3"/>
      <c r="CY21" s="3"/>
      <c r="CZ21" s="6">
        <f t="shared" si="34"/>
        <v>0</v>
      </c>
      <c r="DA21" s="10">
        <f t="shared" si="35"/>
        <v>0</v>
      </c>
      <c r="DB21" s="3">
        <f t="shared" si="36"/>
        <v>0</v>
      </c>
      <c r="DC21" s="11">
        <f t="shared" si="37"/>
        <v>0</v>
      </c>
      <c r="DD21" s="12"/>
      <c r="DE21" s="2"/>
      <c r="DF21" s="3"/>
      <c r="DG21" s="3"/>
      <c r="DH21" s="3"/>
      <c r="DI21" s="3"/>
      <c r="DJ21" s="3"/>
      <c r="DK21" s="6">
        <f t="shared" si="38"/>
        <v>0</v>
      </c>
      <c r="DL21" s="10">
        <f t="shared" si="39"/>
        <v>0</v>
      </c>
      <c r="DM21" s="3">
        <f t="shared" si="40"/>
        <v>0</v>
      </c>
      <c r="DN21" s="11">
        <f t="shared" si="41"/>
        <v>0</v>
      </c>
    </row>
    <row r="22" spans="1:118" ht="15" x14ac:dyDescent="0.2">
      <c r="A22" s="14">
        <v>15</v>
      </c>
      <c r="B22" s="14">
        <v>14</v>
      </c>
      <c r="C22" s="29" t="s">
        <v>63</v>
      </c>
      <c r="D22" s="9" t="s">
        <v>64</v>
      </c>
      <c r="E22" s="31" t="s">
        <v>34</v>
      </c>
      <c r="F22" s="47">
        <f t="shared" si="0"/>
        <v>243.17700919365808</v>
      </c>
      <c r="G22" s="30">
        <f t="shared" si="1"/>
        <v>409.05</v>
      </c>
      <c r="H22" s="22">
        <f t="shared" si="2"/>
        <v>191.05</v>
      </c>
      <c r="I22" s="7">
        <f t="shared" si="3"/>
        <v>20</v>
      </c>
      <c r="J22" s="24">
        <f t="shared" si="4"/>
        <v>198</v>
      </c>
      <c r="K22" s="12">
        <v>21.39</v>
      </c>
      <c r="L22" s="2"/>
      <c r="M22" s="2"/>
      <c r="N22" s="2"/>
      <c r="O22" s="2"/>
      <c r="P22" s="2"/>
      <c r="Q22" s="2"/>
      <c r="R22" s="3">
        <v>70</v>
      </c>
      <c r="S22" s="3"/>
      <c r="T22" s="3"/>
      <c r="U22" s="3"/>
      <c r="V22" s="3"/>
      <c r="W22" s="13"/>
      <c r="X22" s="6">
        <f t="shared" si="5"/>
        <v>21.39</v>
      </c>
      <c r="Y22" s="10">
        <f t="shared" si="6"/>
        <v>70</v>
      </c>
      <c r="Z22" s="3">
        <f t="shared" si="7"/>
        <v>0</v>
      </c>
      <c r="AA22" s="34">
        <f t="shared" si="8"/>
        <v>91.39</v>
      </c>
      <c r="AB22" s="46">
        <f t="shared" si="9"/>
        <v>24.652587810482547</v>
      </c>
      <c r="AC22" s="12">
        <v>38.68</v>
      </c>
      <c r="AD22" s="2"/>
      <c r="AE22" s="2"/>
      <c r="AF22" s="2"/>
      <c r="AG22" s="3">
        <v>70</v>
      </c>
      <c r="AH22" s="3"/>
      <c r="AI22" s="3"/>
      <c r="AJ22" s="3"/>
      <c r="AK22" s="3"/>
      <c r="AL22" s="3"/>
      <c r="AM22" s="6">
        <f t="shared" si="10"/>
        <v>38.68</v>
      </c>
      <c r="AN22" s="10">
        <f t="shared" si="11"/>
        <v>70</v>
      </c>
      <c r="AO22" s="3">
        <f t="shared" si="12"/>
        <v>0</v>
      </c>
      <c r="AP22" s="11">
        <f t="shared" si="13"/>
        <v>108.68</v>
      </c>
      <c r="AQ22" s="46">
        <f t="shared" si="14"/>
        <v>45.721383879278612</v>
      </c>
      <c r="AR22" s="12">
        <v>57.36</v>
      </c>
      <c r="AS22" s="2"/>
      <c r="AT22" s="2"/>
      <c r="AU22" s="3">
        <v>17</v>
      </c>
      <c r="AV22" s="3"/>
      <c r="AW22" s="3"/>
      <c r="AX22" s="3"/>
      <c r="AY22" s="3"/>
      <c r="AZ22" s="3"/>
      <c r="BA22" s="6">
        <f t="shared" si="15"/>
        <v>57.36</v>
      </c>
      <c r="BB22" s="10">
        <f t="shared" si="16"/>
        <v>17</v>
      </c>
      <c r="BC22" s="3">
        <f t="shared" si="17"/>
        <v>0</v>
      </c>
      <c r="BD22" s="11">
        <f t="shared" si="18"/>
        <v>74.36</v>
      </c>
      <c r="BE22" s="46">
        <f t="shared" si="19"/>
        <v>75.86067778375471</v>
      </c>
      <c r="BF22" s="12">
        <v>18.84</v>
      </c>
      <c r="BG22" s="2"/>
      <c r="BH22" s="2"/>
      <c r="BI22" s="3">
        <v>28</v>
      </c>
      <c r="BJ22" s="3"/>
      <c r="BK22" s="3">
        <v>1</v>
      </c>
      <c r="BL22" s="3"/>
      <c r="BM22" s="3">
        <v>1</v>
      </c>
      <c r="BN22" s="3"/>
      <c r="BO22" s="6">
        <f t="shared" si="20"/>
        <v>18.84</v>
      </c>
      <c r="BP22" s="10">
        <f t="shared" si="21"/>
        <v>28</v>
      </c>
      <c r="BQ22" s="3">
        <f t="shared" si="22"/>
        <v>20</v>
      </c>
      <c r="BR22" s="11">
        <f t="shared" si="23"/>
        <v>66.84</v>
      </c>
      <c r="BS22" s="46">
        <f t="shared" si="24"/>
        <v>25.269299820466784</v>
      </c>
      <c r="BT22" s="12">
        <v>54.78</v>
      </c>
      <c r="BU22" s="2"/>
      <c r="BV22" s="2"/>
      <c r="BW22" s="3">
        <v>13</v>
      </c>
      <c r="BX22" s="3"/>
      <c r="BY22" s="3"/>
      <c r="BZ22" s="3"/>
      <c r="CA22" s="3"/>
      <c r="CB22" s="3"/>
      <c r="CC22" s="6">
        <f t="shared" si="25"/>
        <v>54.78</v>
      </c>
      <c r="CD22" s="10">
        <f t="shared" si="26"/>
        <v>13</v>
      </c>
      <c r="CE22" s="3">
        <f t="shared" si="27"/>
        <v>0</v>
      </c>
      <c r="CF22" s="11">
        <f t="shared" si="28"/>
        <v>67.78</v>
      </c>
      <c r="CG22" s="46">
        <f t="shared" si="29"/>
        <v>71.673059899675422</v>
      </c>
      <c r="CH22" s="12"/>
      <c r="CI22" s="2"/>
      <c r="CJ22" s="3"/>
      <c r="CK22" s="3"/>
      <c r="CL22" s="3"/>
      <c r="CM22" s="3"/>
      <c r="CN22" s="3"/>
      <c r="CO22" s="6">
        <f t="shared" si="30"/>
        <v>0</v>
      </c>
      <c r="CP22" s="10">
        <f t="shared" si="31"/>
        <v>0</v>
      </c>
      <c r="CQ22" s="3">
        <f t="shared" si="32"/>
        <v>0</v>
      </c>
      <c r="CR22" s="11">
        <f t="shared" si="33"/>
        <v>0</v>
      </c>
      <c r="CS22" s="12"/>
      <c r="CT22" s="2"/>
      <c r="CU22" s="3"/>
      <c r="CV22" s="3"/>
      <c r="CW22" s="3"/>
      <c r="CX22" s="3"/>
      <c r="CY22" s="3"/>
      <c r="CZ22" s="6">
        <f t="shared" si="34"/>
        <v>0</v>
      </c>
      <c r="DA22" s="10">
        <f t="shared" si="35"/>
        <v>0</v>
      </c>
      <c r="DB22" s="3">
        <f t="shared" si="36"/>
        <v>0</v>
      </c>
      <c r="DC22" s="11">
        <f t="shared" si="37"/>
        <v>0</v>
      </c>
      <c r="DD22" s="12"/>
      <c r="DE22" s="2"/>
      <c r="DF22" s="3"/>
      <c r="DG22" s="3"/>
      <c r="DH22" s="3"/>
      <c r="DI22" s="3"/>
      <c r="DJ22" s="3"/>
      <c r="DK22" s="6">
        <f t="shared" si="38"/>
        <v>0</v>
      </c>
      <c r="DL22" s="10">
        <f t="shared" si="39"/>
        <v>0</v>
      </c>
      <c r="DM22" s="3">
        <f t="shared" si="40"/>
        <v>0</v>
      </c>
      <c r="DN22" s="11">
        <f t="shared" si="41"/>
        <v>0</v>
      </c>
    </row>
    <row r="23" spans="1:118" ht="15" x14ac:dyDescent="0.2">
      <c r="A23" s="14"/>
      <c r="B23" s="14"/>
      <c r="C23" s="54" t="s">
        <v>47</v>
      </c>
      <c r="D23" s="9"/>
      <c r="E23" s="31"/>
      <c r="F23" s="47"/>
      <c r="G23" s="30"/>
      <c r="H23" s="22"/>
      <c r="I23" s="7"/>
      <c r="J23" s="24"/>
      <c r="K23" s="12"/>
      <c r="L23" s="2"/>
      <c r="M23" s="2"/>
      <c r="N23" s="2"/>
      <c r="O23" s="2"/>
      <c r="P23" s="2"/>
      <c r="Q23" s="2"/>
      <c r="R23" s="3"/>
      <c r="S23" s="3"/>
      <c r="T23" s="3"/>
      <c r="U23" s="3"/>
      <c r="V23" s="3"/>
      <c r="W23" s="13"/>
      <c r="X23" s="6"/>
      <c r="Y23" s="10"/>
      <c r="Z23" s="3"/>
      <c r="AA23" s="11"/>
      <c r="AB23" s="46"/>
      <c r="AC23" s="12"/>
      <c r="AD23" s="2"/>
      <c r="AE23" s="2"/>
      <c r="AF23" s="2"/>
      <c r="AG23" s="3"/>
      <c r="AH23" s="3"/>
      <c r="AI23" s="3"/>
      <c r="AJ23" s="3"/>
      <c r="AK23" s="3"/>
      <c r="AL23" s="3"/>
      <c r="AM23" s="6"/>
      <c r="AN23" s="10"/>
      <c r="AO23" s="3"/>
      <c r="AP23" s="11"/>
      <c r="AQ23" s="46"/>
      <c r="AR23" s="12"/>
      <c r="AS23" s="2"/>
      <c r="AT23" s="2"/>
      <c r="AU23" s="3"/>
      <c r="AV23" s="3"/>
      <c r="AW23" s="3"/>
      <c r="AX23" s="3"/>
      <c r="AY23" s="3"/>
      <c r="AZ23" s="3"/>
      <c r="BA23" s="6"/>
      <c r="BB23" s="10"/>
      <c r="BC23" s="3"/>
      <c r="BD23" s="34"/>
      <c r="BE23" s="46"/>
      <c r="BF23" s="12"/>
      <c r="BG23" s="2"/>
      <c r="BH23" s="2"/>
      <c r="BI23" s="3"/>
      <c r="BJ23" s="3"/>
      <c r="BK23" s="3"/>
      <c r="BL23" s="3"/>
      <c r="BM23" s="3"/>
      <c r="BN23" s="3"/>
      <c r="BO23" s="6"/>
      <c r="BP23" s="10"/>
      <c r="BQ23" s="3"/>
      <c r="BR23" s="11"/>
      <c r="BS23" s="46"/>
      <c r="BT23" s="12"/>
      <c r="BU23" s="2"/>
      <c r="BV23" s="2"/>
      <c r="BW23" s="3"/>
      <c r="BX23" s="3"/>
      <c r="BY23" s="3"/>
      <c r="BZ23" s="3"/>
      <c r="CA23" s="3"/>
      <c r="CB23" s="3"/>
      <c r="CC23" s="6"/>
      <c r="CD23" s="10"/>
      <c r="CE23" s="3"/>
      <c r="CF23" s="11"/>
      <c r="CG23" s="46"/>
      <c r="CH23" s="12"/>
      <c r="CI23" s="2"/>
      <c r="CJ23" s="3"/>
      <c r="CK23" s="3"/>
      <c r="CL23" s="3"/>
      <c r="CM23" s="3"/>
      <c r="CN23" s="3"/>
      <c r="CO23" s="6"/>
      <c r="CP23" s="10"/>
      <c r="CQ23" s="3"/>
      <c r="CR23" s="11"/>
      <c r="CS23" s="12"/>
      <c r="CT23" s="2"/>
      <c r="CU23" s="3"/>
      <c r="CV23" s="3"/>
      <c r="CW23" s="3"/>
      <c r="CX23" s="3"/>
      <c r="CY23" s="3"/>
      <c r="CZ23" s="6"/>
      <c r="DA23" s="10"/>
      <c r="DB23" s="3"/>
      <c r="DC23" s="11"/>
      <c r="DD23" s="12"/>
      <c r="DE23" s="2"/>
      <c r="DF23" s="3"/>
      <c r="DG23" s="3"/>
      <c r="DH23" s="3"/>
      <c r="DI23" s="3"/>
      <c r="DJ23" s="3"/>
      <c r="DK23" s="6"/>
      <c r="DL23" s="10"/>
      <c r="DM23" s="3"/>
      <c r="DN23" s="11"/>
    </row>
    <row r="24" spans="1:118" ht="15" x14ac:dyDescent="0.2">
      <c r="A24" s="14">
        <v>17</v>
      </c>
      <c r="B24" s="14">
        <v>1</v>
      </c>
      <c r="C24" s="8" t="s">
        <v>55</v>
      </c>
      <c r="D24" s="32" t="s">
        <v>32</v>
      </c>
      <c r="E24" s="31" t="s">
        <v>56</v>
      </c>
      <c r="F24" s="47">
        <f xml:space="preserve"> AB24+AQ24+BE24+BS24+CG24</f>
        <v>162.52902761539826</v>
      </c>
      <c r="G24" s="30">
        <f>H24+I24+J24</f>
        <v>727.62</v>
      </c>
      <c r="H24" s="22">
        <f>X24+AM24+BA24+BO24+CC24+CO24+CZ24+DK24</f>
        <v>304.62</v>
      </c>
      <c r="I24" s="7">
        <f>Z24+AO24+BC24+BQ24+CE24+CQ24+DB24+DM24</f>
        <v>45</v>
      </c>
      <c r="J24" s="24">
        <f>R24+AG24+AU24+BI24+BW24+CJ24+CU24+DF24</f>
        <v>378</v>
      </c>
      <c r="K24" s="12">
        <v>43.26</v>
      </c>
      <c r="L24" s="2"/>
      <c r="M24" s="2"/>
      <c r="N24" s="2"/>
      <c r="O24" s="2"/>
      <c r="P24" s="2"/>
      <c r="Q24" s="2"/>
      <c r="R24" s="3">
        <v>80</v>
      </c>
      <c r="S24" s="3"/>
      <c r="T24" s="3"/>
      <c r="U24" s="3"/>
      <c r="V24" s="3"/>
      <c r="W24" s="13"/>
      <c r="X24" s="6">
        <f>K24+L24+M24+N24+O24+P24+Q24</f>
        <v>43.26</v>
      </c>
      <c r="Y24" s="10">
        <f>R24</f>
        <v>80</v>
      </c>
      <c r="Z24" s="3">
        <f>(S24*5)+(T24*10)+(U24*15)+(V24*10)+(W24*20)</f>
        <v>0</v>
      </c>
      <c r="AA24" s="34">
        <f>X24+Y24+Z24</f>
        <v>123.25999999999999</v>
      </c>
      <c r="AB24" s="46">
        <f>(MIN(AA$5:AA$23)/AA24)*100</f>
        <v>18.278435826707774</v>
      </c>
      <c r="AC24" s="12">
        <v>103.81</v>
      </c>
      <c r="AD24" s="2"/>
      <c r="AE24" s="2"/>
      <c r="AF24" s="2"/>
      <c r="AG24" s="3">
        <v>140</v>
      </c>
      <c r="AH24" s="3"/>
      <c r="AI24" s="3"/>
      <c r="AJ24" s="3"/>
      <c r="AK24" s="3"/>
      <c r="AL24" s="3"/>
      <c r="AM24" s="6">
        <f>AC24+AD24+AE24+AF24</f>
        <v>103.81</v>
      </c>
      <c r="AN24" s="10">
        <f>AG24</f>
        <v>140</v>
      </c>
      <c r="AO24" s="3">
        <f>(AH24*5)+(AI24*10)+(AJ24*15)+(AK24*10)+(AL24*20)</f>
        <v>0</v>
      </c>
      <c r="AP24" s="11">
        <f>AM24+AN24+AO24</f>
        <v>243.81</v>
      </c>
      <c r="AQ24" s="46">
        <f>(MIN(AP$5:AP$23)/AP24)*100</f>
        <v>20.380624256593247</v>
      </c>
      <c r="AR24" s="12">
        <v>83.48</v>
      </c>
      <c r="AS24" s="2"/>
      <c r="AT24" s="2"/>
      <c r="AU24" s="3">
        <v>36</v>
      </c>
      <c r="AV24" s="3"/>
      <c r="AW24" s="3"/>
      <c r="AX24" s="3"/>
      <c r="AY24" s="3"/>
      <c r="AZ24" s="3"/>
      <c r="BA24" s="6">
        <f>AR24+AS24+AT24</f>
        <v>83.48</v>
      </c>
      <c r="BB24" s="10">
        <f>AU24</f>
        <v>36</v>
      </c>
      <c r="BC24" s="3">
        <f>(AV24*5)+(AW24*10)+(AX24*15)+(AY24*10)+(AZ24*20)</f>
        <v>0</v>
      </c>
      <c r="BD24" s="11">
        <f>BA24+BB24+BC24</f>
        <v>119.48</v>
      </c>
      <c r="BE24" s="46">
        <f>(MIN(BD$5:BD$23)/BD24)*100</f>
        <v>47.212922664881148</v>
      </c>
      <c r="BF24" s="12">
        <v>27.59</v>
      </c>
      <c r="BG24" s="2"/>
      <c r="BH24" s="2"/>
      <c r="BI24" s="3">
        <v>4</v>
      </c>
      <c r="BJ24" s="3"/>
      <c r="BK24" s="3"/>
      <c r="BL24" s="3"/>
      <c r="BM24" s="3"/>
      <c r="BN24" s="3"/>
      <c r="BO24" s="6">
        <f>BF24+BG24+BH24</f>
        <v>27.59</v>
      </c>
      <c r="BP24" s="10">
        <f>BI24</f>
        <v>4</v>
      </c>
      <c r="BQ24" s="3">
        <f>(BJ24*5)+(BK24*10)+(BL24*15)+(BM24*10)+(BN24*20)</f>
        <v>0</v>
      </c>
      <c r="BR24" s="34">
        <f>BO24+BP24+BQ24</f>
        <v>31.59</v>
      </c>
      <c r="BS24" s="46">
        <f>(MIN(BR$5:BR$23)/BR24)*100</f>
        <v>53.466286799620136</v>
      </c>
      <c r="BT24" s="12">
        <v>46.48</v>
      </c>
      <c r="BU24" s="2"/>
      <c r="BV24" s="2"/>
      <c r="BW24" s="3">
        <v>118</v>
      </c>
      <c r="BX24" s="3">
        <v>1</v>
      </c>
      <c r="BY24" s="3">
        <v>3</v>
      </c>
      <c r="BZ24" s="3"/>
      <c r="CA24" s="3">
        <v>1</v>
      </c>
      <c r="CB24" s="3"/>
      <c r="CC24" s="6">
        <f>BT24+BU24+BV24</f>
        <v>46.48</v>
      </c>
      <c r="CD24" s="10">
        <f>BW24</f>
        <v>118</v>
      </c>
      <c r="CE24" s="3">
        <f>(BX24*5)+(BY24*10)+(BZ24*15)+(CA24*10)+(CB24*20)</f>
        <v>45</v>
      </c>
      <c r="CF24" s="11">
        <f>CC24+CD24+CE24</f>
        <v>209.48</v>
      </c>
      <c r="CG24" s="46">
        <f>(MIN(CF$5:CF$23)/CF24)*100</f>
        <v>23.190758067595951</v>
      </c>
      <c r="CH24" s="12"/>
      <c r="CI24" s="2"/>
      <c r="CJ24" s="3"/>
      <c r="CK24" s="3"/>
      <c r="CL24" s="3"/>
      <c r="CM24" s="3"/>
      <c r="CN24" s="3"/>
      <c r="CO24" s="6">
        <f>CH24+CI24</f>
        <v>0</v>
      </c>
      <c r="CP24" s="10">
        <f>CI24</f>
        <v>0</v>
      </c>
      <c r="CQ24" s="3">
        <f>(CK24*3)+(CL24*5)+(CM24*5)+(CN24*20)</f>
        <v>0</v>
      </c>
      <c r="CR24" s="11">
        <f>CO24+CP24+CQ24</f>
        <v>0</v>
      </c>
      <c r="CS24" s="12"/>
      <c r="CT24" s="2"/>
      <c r="CU24" s="3"/>
      <c r="CV24" s="3"/>
      <c r="CW24" s="3"/>
      <c r="CX24" s="3"/>
      <c r="CY24" s="3"/>
      <c r="CZ24" s="6">
        <f>CS24+CT24</f>
        <v>0</v>
      </c>
      <c r="DA24" s="10">
        <f>CT24</f>
        <v>0</v>
      </c>
      <c r="DB24" s="3">
        <f>(CV24*3)+(CW24*5)+(CX24*5)+(CY24*20)</f>
        <v>0</v>
      </c>
      <c r="DC24" s="11">
        <f>CZ24+DA24+DB24</f>
        <v>0</v>
      </c>
      <c r="DD24" s="12"/>
      <c r="DE24" s="2"/>
      <c r="DF24" s="3"/>
      <c r="DG24" s="3"/>
      <c r="DH24" s="3"/>
      <c r="DI24" s="3"/>
      <c r="DJ24" s="3"/>
      <c r="DK24" s="6">
        <f>DD24+DE24</f>
        <v>0</v>
      </c>
      <c r="DL24" s="10">
        <f>DE24</f>
        <v>0</v>
      </c>
      <c r="DM24" s="3">
        <f>(DG24*3)+(DH24*5)+(DI24*5)+(DJ24*20)</f>
        <v>0</v>
      </c>
      <c r="DN24" s="11">
        <f>DK24+DL24+DM24</f>
        <v>0</v>
      </c>
    </row>
    <row r="25" spans="1:118" ht="15" x14ac:dyDescent="0.2">
      <c r="A25" s="51"/>
      <c r="B25" s="51"/>
      <c r="C25" s="8"/>
      <c r="D25" s="32"/>
      <c r="E25" s="31"/>
      <c r="F25" s="47"/>
      <c r="G25" s="52"/>
      <c r="H25" s="2"/>
      <c r="I25" s="3"/>
      <c r="J25" s="3"/>
      <c r="K25" s="2"/>
      <c r="L25" s="2"/>
      <c r="M25" s="2"/>
      <c r="N25" s="2"/>
      <c r="O25" s="2"/>
      <c r="P25" s="2"/>
      <c r="Q25" s="2"/>
      <c r="R25" s="3"/>
      <c r="S25" s="3"/>
      <c r="T25" s="3"/>
      <c r="U25" s="3"/>
      <c r="V25" s="3"/>
      <c r="W25" s="3"/>
      <c r="X25" s="2"/>
      <c r="Y25" s="10"/>
      <c r="Z25" s="3"/>
      <c r="AA25" s="52"/>
      <c r="AB25" s="46"/>
      <c r="AC25" s="2"/>
      <c r="AD25" s="2"/>
      <c r="AE25" s="2"/>
      <c r="AF25" s="2"/>
      <c r="AG25" s="3"/>
      <c r="AH25" s="3"/>
      <c r="AI25" s="3"/>
      <c r="AJ25" s="3"/>
      <c r="AK25" s="3"/>
      <c r="AL25" s="3"/>
      <c r="AM25" s="2"/>
      <c r="AN25" s="10"/>
      <c r="AO25" s="3"/>
      <c r="AP25" s="53"/>
      <c r="AQ25" s="46"/>
      <c r="AR25" s="2"/>
      <c r="AS25" s="2"/>
      <c r="AT25" s="2"/>
      <c r="AU25" s="3"/>
      <c r="AV25" s="3"/>
      <c r="AW25" s="3"/>
      <c r="AX25" s="3"/>
      <c r="AY25" s="3"/>
      <c r="AZ25" s="3"/>
      <c r="BA25" s="2"/>
      <c r="BB25" s="10"/>
      <c r="BC25" s="3"/>
      <c r="BD25" s="53"/>
      <c r="BE25" s="46"/>
      <c r="BF25" s="2"/>
      <c r="BG25" s="2"/>
      <c r="BH25" s="2"/>
      <c r="BI25" s="3"/>
      <c r="BJ25" s="3"/>
      <c r="BK25" s="3"/>
      <c r="BL25" s="3"/>
      <c r="BM25" s="3"/>
      <c r="BN25" s="3"/>
      <c r="BO25" s="2"/>
      <c r="BP25" s="10"/>
      <c r="BQ25" s="3"/>
      <c r="BR25" s="52"/>
      <c r="BS25" s="46"/>
      <c r="BT25" s="2"/>
      <c r="BU25" s="2"/>
      <c r="BV25" s="2"/>
      <c r="BW25" s="3"/>
      <c r="BX25" s="3"/>
      <c r="BY25" s="3"/>
      <c r="BZ25" s="3"/>
      <c r="CA25" s="3"/>
      <c r="CB25" s="3"/>
      <c r="CC25" s="2"/>
      <c r="CD25" s="10"/>
      <c r="CE25" s="3"/>
      <c r="CF25" s="53"/>
      <c r="CG25" s="46"/>
      <c r="CH25" s="2"/>
      <c r="CI25" s="2"/>
      <c r="CJ25" s="3"/>
      <c r="CK25" s="3"/>
      <c r="CL25" s="3"/>
      <c r="CM25" s="3"/>
      <c r="CN25" s="3"/>
      <c r="CO25" s="2"/>
      <c r="CP25" s="10"/>
      <c r="CQ25" s="3"/>
      <c r="CR25" s="53"/>
      <c r="CS25" s="2"/>
      <c r="CT25" s="2"/>
      <c r="CU25" s="3"/>
      <c r="CV25" s="3"/>
      <c r="CW25" s="3"/>
      <c r="CX25" s="3"/>
      <c r="CY25" s="3"/>
      <c r="CZ25" s="2"/>
      <c r="DA25" s="10"/>
      <c r="DB25" s="3"/>
      <c r="DC25" s="53"/>
      <c r="DD25" s="2"/>
      <c r="DE25" s="2"/>
      <c r="DF25" s="3"/>
      <c r="DG25" s="3"/>
      <c r="DH25" s="3"/>
      <c r="DI25" s="3"/>
      <c r="DJ25" s="3"/>
      <c r="DK25" s="2"/>
      <c r="DL25" s="10"/>
      <c r="DM25" s="3"/>
      <c r="DN25" s="53"/>
    </row>
    <row r="26" spans="1:118" x14ac:dyDescent="0.2">
      <c r="B26" s="5">
        <v>17</v>
      </c>
      <c r="C26" s="49" t="s">
        <v>43</v>
      </c>
    </row>
  </sheetData>
  <sortState ref="A6:DN24">
    <sortCondition descending="1" ref="F9:F22"/>
  </sortState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"/>
  <sheetViews>
    <sheetView workbookViewId="0">
      <selection activeCell="B10" sqref="B10"/>
    </sheetView>
  </sheetViews>
  <sheetFormatPr defaultColWidth="8" defaultRowHeight="12.75" x14ac:dyDescent="0.2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 x14ac:dyDescent="0.25">
      <c r="A1" s="25" t="s">
        <v>39</v>
      </c>
      <c r="B1" s="25" t="s">
        <v>37</v>
      </c>
      <c r="C1" s="25" t="s">
        <v>0</v>
      </c>
      <c r="D1" s="25"/>
      <c r="E1" s="25"/>
      <c r="F1" s="48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 x14ac:dyDescent="0.3">
      <c r="A2" s="15" t="s">
        <v>38</v>
      </c>
      <c r="B2" s="16" t="s">
        <v>38</v>
      </c>
      <c r="C2" s="16" t="s">
        <v>10</v>
      </c>
      <c r="D2" s="16" t="s">
        <v>11</v>
      </c>
      <c r="E2" s="16" t="s">
        <v>12</v>
      </c>
      <c r="F2" s="44" t="s">
        <v>41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42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4" t="s">
        <v>40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42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4" t="s">
        <v>40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42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4" t="s">
        <v>40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42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4" t="s">
        <v>40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42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4" t="s">
        <v>40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 x14ac:dyDescent="0.25">
      <c r="A3" s="36"/>
      <c r="B3" s="37"/>
      <c r="C3" s="37"/>
      <c r="D3" s="37"/>
      <c r="E3" s="37"/>
      <c r="F3" s="45"/>
      <c r="G3" s="38"/>
      <c r="H3" s="39"/>
      <c r="I3" s="40"/>
      <c r="J3" s="41"/>
      <c r="K3" s="36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40"/>
      <c r="X3" s="42"/>
      <c r="Y3" s="37"/>
      <c r="Z3" s="37"/>
      <c r="AA3" s="43"/>
      <c r="AB3" s="45"/>
      <c r="AC3" s="36"/>
      <c r="AD3" s="37"/>
      <c r="AE3" s="37"/>
      <c r="AF3" s="37"/>
      <c r="AG3" s="37"/>
      <c r="AH3" s="37"/>
      <c r="AI3" s="37"/>
      <c r="AJ3" s="37"/>
      <c r="AK3" s="37"/>
      <c r="AL3" s="37"/>
      <c r="AM3" s="42"/>
      <c r="AN3" s="37"/>
      <c r="AO3" s="37"/>
      <c r="AP3" s="43"/>
      <c r="AQ3" s="45"/>
      <c r="AR3" s="36"/>
      <c r="AS3" s="37"/>
      <c r="AT3" s="37"/>
      <c r="AU3" s="37"/>
      <c r="AV3" s="37"/>
      <c r="AW3" s="37"/>
      <c r="AX3" s="37"/>
      <c r="AY3" s="37"/>
      <c r="AZ3" s="37"/>
      <c r="BA3" s="42"/>
      <c r="BB3" s="37"/>
      <c r="BC3" s="37"/>
      <c r="BD3" s="43"/>
      <c r="BE3" s="45"/>
      <c r="BF3" s="36"/>
      <c r="BG3" s="37"/>
      <c r="BH3" s="37"/>
      <c r="BI3" s="37"/>
      <c r="BJ3" s="37"/>
      <c r="BK3" s="37"/>
      <c r="BL3" s="37"/>
      <c r="BM3" s="37"/>
      <c r="BN3" s="37"/>
      <c r="BO3" s="42"/>
      <c r="BP3" s="37"/>
      <c r="BQ3" s="37"/>
      <c r="BR3" s="43"/>
      <c r="BS3" s="45"/>
      <c r="BT3" s="36"/>
      <c r="BU3" s="37"/>
      <c r="BV3" s="37"/>
      <c r="BW3" s="37"/>
      <c r="BX3" s="37"/>
      <c r="BY3" s="37"/>
      <c r="BZ3" s="37"/>
      <c r="CA3" s="37"/>
      <c r="CB3" s="37"/>
      <c r="CC3" s="42"/>
      <c r="CD3" s="37"/>
      <c r="CE3" s="37"/>
      <c r="CF3" s="43"/>
      <c r="CG3" s="45"/>
      <c r="CH3" s="36"/>
      <c r="CI3" s="37"/>
      <c r="CJ3" s="37"/>
      <c r="CK3" s="37"/>
      <c r="CL3" s="37"/>
      <c r="CM3" s="37"/>
      <c r="CN3" s="37"/>
      <c r="CO3" s="42"/>
      <c r="CP3" s="37"/>
      <c r="CQ3" s="37"/>
      <c r="CR3" s="43"/>
      <c r="CS3" s="36"/>
      <c r="CT3" s="37"/>
      <c r="CU3" s="37"/>
      <c r="CV3" s="37"/>
      <c r="CW3" s="37"/>
      <c r="CX3" s="37"/>
      <c r="CY3" s="37"/>
      <c r="CZ3" s="42"/>
      <c r="DA3" s="37"/>
      <c r="DB3" s="37"/>
      <c r="DC3" s="43"/>
      <c r="DD3" s="36"/>
      <c r="DE3" s="37"/>
      <c r="DF3" s="37"/>
      <c r="DG3" s="37"/>
      <c r="DH3" s="37"/>
      <c r="DI3" s="37"/>
      <c r="DJ3" s="37"/>
      <c r="DK3" s="42"/>
      <c r="DL3" s="37"/>
      <c r="DM3" s="37"/>
      <c r="DN3" s="43"/>
    </row>
    <row r="4" spans="1:118" ht="15" x14ac:dyDescent="0.25">
      <c r="A4" s="36"/>
      <c r="B4" s="37"/>
      <c r="C4" s="37" t="s">
        <v>35</v>
      </c>
      <c r="D4" s="37"/>
      <c r="E4" s="37"/>
      <c r="F4" s="45"/>
      <c r="G4" s="38"/>
      <c r="H4" s="39"/>
      <c r="I4" s="40"/>
      <c r="J4" s="41"/>
      <c r="K4" s="36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42"/>
      <c r="Y4" s="37"/>
      <c r="Z4" s="37"/>
      <c r="AA4" s="43"/>
      <c r="AB4" s="45"/>
      <c r="AC4" s="36"/>
      <c r="AD4" s="37"/>
      <c r="AE4" s="37"/>
      <c r="AF4" s="37"/>
      <c r="AG4" s="37"/>
      <c r="AH4" s="37"/>
      <c r="AI4" s="37"/>
      <c r="AJ4" s="37"/>
      <c r="AK4" s="37"/>
      <c r="AL4" s="37"/>
      <c r="AM4" s="42"/>
      <c r="AN4" s="37"/>
      <c r="AO4" s="37"/>
      <c r="AP4" s="43"/>
      <c r="AQ4" s="45"/>
      <c r="AR4" s="36"/>
      <c r="AS4" s="37"/>
      <c r="AT4" s="37"/>
      <c r="AU4" s="37"/>
      <c r="AV4" s="37"/>
      <c r="AW4" s="37"/>
      <c r="AX4" s="37"/>
      <c r="AY4" s="37"/>
      <c r="AZ4" s="37"/>
      <c r="BA4" s="42"/>
      <c r="BB4" s="37"/>
      <c r="BC4" s="37"/>
      <c r="BD4" s="43"/>
      <c r="BE4" s="45"/>
      <c r="BF4" s="36"/>
      <c r="BG4" s="37"/>
      <c r="BH4" s="37"/>
      <c r="BI4" s="37"/>
      <c r="BJ4" s="37"/>
      <c r="BK4" s="37"/>
      <c r="BL4" s="37"/>
      <c r="BM4" s="37"/>
      <c r="BN4" s="37"/>
      <c r="BO4" s="42"/>
      <c r="BP4" s="37"/>
      <c r="BQ4" s="37"/>
      <c r="BR4" s="43"/>
      <c r="BS4" s="45"/>
      <c r="BT4" s="36"/>
      <c r="BU4" s="37"/>
      <c r="BV4" s="37"/>
      <c r="BW4" s="37"/>
      <c r="BX4" s="37"/>
      <c r="BY4" s="37"/>
      <c r="BZ4" s="37"/>
      <c r="CA4" s="37"/>
      <c r="CB4" s="37"/>
      <c r="CC4" s="42"/>
      <c r="CD4" s="37"/>
      <c r="CE4" s="37"/>
      <c r="CF4" s="43"/>
      <c r="CG4" s="45"/>
      <c r="CH4" s="36"/>
      <c r="CI4" s="37"/>
      <c r="CJ4" s="37"/>
      <c r="CK4" s="37"/>
      <c r="CL4" s="37"/>
      <c r="CM4" s="37"/>
      <c r="CN4" s="37"/>
      <c r="CO4" s="42"/>
      <c r="CP4" s="37"/>
      <c r="CQ4" s="37"/>
      <c r="CR4" s="43"/>
      <c r="CS4" s="36"/>
      <c r="CT4" s="37"/>
      <c r="CU4" s="37"/>
      <c r="CV4" s="37"/>
      <c r="CW4" s="37"/>
      <c r="CX4" s="37"/>
      <c r="CY4" s="37"/>
      <c r="CZ4" s="42"/>
      <c r="DA4" s="37"/>
      <c r="DB4" s="37"/>
      <c r="DC4" s="43"/>
      <c r="DD4" s="36"/>
      <c r="DE4" s="37"/>
      <c r="DF4" s="37"/>
      <c r="DG4" s="37"/>
      <c r="DH4" s="37"/>
      <c r="DI4" s="37"/>
      <c r="DJ4" s="37"/>
      <c r="DK4" s="42"/>
      <c r="DL4" s="37"/>
      <c r="DM4" s="37"/>
      <c r="DN4" s="43"/>
    </row>
    <row r="5" spans="1:118" ht="15" x14ac:dyDescent="0.25">
      <c r="A5" s="36"/>
      <c r="B5" s="37"/>
      <c r="C5" s="37"/>
      <c r="D5" s="37"/>
      <c r="E5" s="37"/>
      <c r="F5" s="45"/>
      <c r="G5" s="38"/>
      <c r="H5" s="39"/>
      <c r="I5" s="40"/>
      <c r="J5" s="41"/>
      <c r="K5" s="36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40"/>
      <c r="X5" s="42"/>
      <c r="Y5" s="37"/>
      <c r="Z5" s="37"/>
      <c r="AA5" s="43"/>
      <c r="AB5" s="45"/>
      <c r="AC5" s="36"/>
      <c r="AD5" s="37"/>
      <c r="AE5" s="37"/>
      <c r="AF5" s="37"/>
      <c r="AG5" s="37"/>
      <c r="AH5" s="37"/>
      <c r="AI5" s="37"/>
      <c r="AJ5" s="37"/>
      <c r="AK5" s="37"/>
      <c r="AL5" s="37"/>
      <c r="AM5" s="42"/>
      <c r="AN5" s="37"/>
      <c r="AO5" s="37"/>
      <c r="AP5" s="43"/>
      <c r="AQ5" s="45"/>
      <c r="AR5" s="36"/>
      <c r="AS5" s="37"/>
      <c r="AT5" s="37"/>
      <c r="AU5" s="37"/>
      <c r="AV5" s="37"/>
      <c r="AW5" s="37"/>
      <c r="AX5" s="37"/>
      <c r="AY5" s="37"/>
      <c r="AZ5" s="37"/>
      <c r="BA5" s="42"/>
      <c r="BB5" s="37"/>
      <c r="BC5" s="37"/>
      <c r="BD5" s="43"/>
      <c r="BE5" s="45"/>
      <c r="BF5" s="36"/>
      <c r="BG5" s="37"/>
      <c r="BH5" s="37"/>
      <c r="BI5" s="37"/>
      <c r="BJ5" s="37"/>
      <c r="BK5" s="37"/>
      <c r="BL5" s="37"/>
      <c r="BM5" s="37"/>
      <c r="BN5" s="37"/>
      <c r="BO5" s="42"/>
      <c r="BP5" s="37"/>
      <c r="BQ5" s="37"/>
      <c r="BR5" s="43"/>
      <c r="BS5" s="45"/>
      <c r="BT5" s="36"/>
      <c r="BU5" s="37"/>
      <c r="BV5" s="37"/>
      <c r="BW5" s="37"/>
      <c r="BX5" s="37"/>
      <c r="BY5" s="37"/>
      <c r="BZ5" s="37"/>
      <c r="CA5" s="37"/>
      <c r="CB5" s="37"/>
      <c r="CC5" s="42"/>
      <c r="CD5" s="37"/>
      <c r="CE5" s="37"/>
      <c r="CF5" s="43"/>
      <c r="CG5" s="45"/>
      <c r="CH5" s="36"/>
      <c r="CI5" s="37"/>
      <c r="CJ5" s="37"/>
      <c r="CK5" s="37"/>
      <c r="CL5" s="37"/>
      <c r="CM5" s="37"/>
      <c r="CN5" s="37"/>
      <c r="CO5" s="42"/>
      <c r="CP5" s="37"/>
      <c r="CQ5" s="37"/>
      <c r="CR5" s="43"/>
      <c r="CS5" s="36"/>
      <c r="CT5" s="37"/>
      <c r="CU5" s="37"/>
      <c r="CV5" s="37"/>
      <c r="CW5" s="37"/>
      <c r="CX5" s="37"/>
      <c r="CY5" s="37"/>
      <c r="CZ5" s="42"/>
      <c r="DA5" s="37"/>
      <c r="DB5" s="37"/>
      <c r="DC5" s="43"/>
      <c r="DD5" s="36"/>
      <c r="DE5" s="37"/>
      <c r="DF5" s="37"/>
      <c r="DG5" s="37"/>
      <c r="DH5" s="37"/>
      <c r="DI5" s="37"/>
      <c r="DJ5" s="37"/>
      <c r="DK5" s="42"/>
      <c r="DL5" s="37"/>
      <c r="DM5" s="37"/>
      <c r="DN5" s="43"/>
    </row>
    <row r="6" spans="1:118" ht="15" x14ac:dyDescent="0.2">
      <c r="A6" s="14"/>
      <c r="B6" s="14"/>
      <c r="C6" s="54" t="s">
        <v>36</v>
      </c>
      <c r="D6" s="32"/>
      <c r="E6" s="31"/>
      <c r="F6" s="47"/>
      <c r="G6" s="30"/>
      <c r="H6" s="22"/>
      <c r="I6" s="7"/>
      <c r="J6" s="24"/>
      <c r="K6" s="12"/>
      <c r="L6" s="2"/>
      <c r="M6" s="2"/>
      <c r="N6" s="2"/>
      <c r="O6" s="2"/>
      <c r="P6" s="35"/>
      <c r="Q6" s="2"/>
      <c r="R6" s="3"/>
      <c r="S6" s="3"/>
      <c r="T6" s="3"/>
      <c r="U6" s="3"/>
      <c r="V6" s="3"/>
      <c r="W6" s="13"/>
      <c r="X6" s="6"/>
      <c r="Y6" s="10"/>
      <c r="Z6" s="3"/>
      <c r="AA6" s="11"/>
      <c r="AB6" s="46"/>
      <c r="AC6" s="12"/>
      <c r="AD6" s="2"/>
      <c r="AE6" s="2"/>
      <c r="AF6" s="2"/>
      <c r="AG6" s="3"/>
      <c r="AH6" s="3"/>
      <c r="AI6" s="3"/>
      <c r="AJ6" s="3"/>
      <c r="AK6" s="3"/>
      <c r="AL6" s="3"/>
      <c r="AM6" s="6"/>
      <c r="AN6" s="10"/>
      <c r="AO6" s="3"/>
      <c r="AP6" s="34"/>
      <c r="AQ6" s="46"/>
      <c r="AR6" s="12"/>
      <c r="AS6" s="2"/>
      <c r="AT6" s="2"/>
      <c r="AU6" s="3"/>
      <c r="AV6" s="3"/>
      <c r="AW6" s="3"/>
      <c r="AX6" s="3"/>
      <c r="AY6" s="3"/>
      <c r="AZ6" s="3"/>
      <c r="BA6" s="6"/>
      <c r="BB6" s="10"/>
      <c r="BC6" s="3"/>
      <c r="BD6" s="34"/>
      <c r="BE6" s="46"/>
      <c r="BF6" s="12"/>
      <c r="BG6" s="2"/>
      <c r="BH6" s="2"/>
      <c r="BI6" s="3"/>
      <c r="BJ6" s="3"/>
      <c r="BK6" s="3"/>
      <c r="BL6" s="3"/>
      <c r="BM6" s="3"/>
      <c r="BN6" s="3"/>
      <c r="BO6" s="6"/>
      <c r="BP6" s="10"/>
      <c r="BQ6" s="3"/>
      <c r="BR6" s="34"/>
      <c r="BS6" s="46"/>
      <c r="BT6" s="12"/>
      <c r="BU6" s="2"/>
      <c r="BV6" s="2"/>
      <c r="BW6" s="3"/>
      <c r="BX6" s="3"/>
      <c r="BY6" s="3"/>
      <c r="BZ6" s="3"/>
      <c r="CA6" s="3"/>
      <c r="CB6" s="3"/>
      <c r="CC6" s="6"/>
      <c r="CD6" s="10"/>
      <c r="CE6" s="3"/>
      <c r="CF6" s="11"/>
      <c r="CG6" s="46"/>
      <c r="CH6" s="12"/>
      <c r="CI6" s="2"/>
      <c r="CJ6" s="3"/>
      <c r="CK6" s="3"/>
      <c r="CL6" s="3"/>
      <c r="CM6" s="3"/>
      <c r="CN6" s="3"/>
      <c r="CO6" s="6"/>
      <c r="CP6" s="10"/>
      <c r="CQ6" s="3"/>
      <c r="CR6" s="11"/>
      <c r="CS6" s="12"/>
      <c r="CT6" s="2"/>
      <c r="CU6" s="3"/>
      <c r="CV6" s="3"/>
      <c r="CW6" s="3"/>
      <c r="CX6" s="3"/>
      <c r="CY6" s="3"/>
      <c r="CZ6" s="6"/>
      <c r="DA6" s="10"/>
      <c r="DB6" s="3"/>
      <c r="DC6" s="11"/>
      <c r="DD6" s="12"/>
      <c r="DE6" s="2"/>
      <c r="DF6" s="3"/>
      <c r="DG6" s="3"/>
      <c r="DH6" s="3"/>
      <c r="DI6" s="3"/>
      <c r="DJ6" s="3"/>
      <c r="DK6" s="6"/>
      <c r="DL6" s="10"/>
      <c r="DM6" s="3"/>
      <c r="DN6" s="11"/>
    </row>
    <row r="7" spans="1:118" ht="15" x14ac:dyDescent="0.2">
      <c r="A7" s="14">
        <v>0</v>
      </c>
      <c r="B7" s="14">
        <v>1</v>
      </c>
      <c r="C7" s="8" t="s">
        <v>46</v>
      </c>
      <c r="D7" s="32" t="s">
        <v>32</v>
      </c>
      <c r="E7" s="31" t="s">
        <v>34</v>
      </c>
      <c r="F7" s="47">
        <f xml:space="preserve"> AB7+AQ7+BE7+BS7</f>
        <v>400</v>
      </c>
      <c r="G7" s="30">
        <f>H7+I7+J7</f>
        <v>1219.04</v>
      </c>
      <c r="H7" s="22">
        <f>X7+AM7+BA7+BO7+CC7+CO7+CZ7+DK7</f>
        <v>1118.04</v>
      </c>
      <c r="I7" s="7">
        <f>Z7+AO7+BC7+BQ7+CE7+CQ7+DB7+DM7</f>
        <v>10</v>
      </c>
      <c r="J7" s="24">
        <f>R7+AG7+AU7+BI7+BW7+CJ7+CU7+DF7</f>
        <v>91</v>
      </c>
      <c r="K7" s="12">
        <v>999</v>
      </c>
      <c r="L7" s="2"/>
      <c r="M7" s="2"/>
      <c r="N7" s="2"/>
      <c r="O7" s="2"/>
      <c r="P7" s="2"/>
      <c r="Q7" s="2"/>
      <c r="R7" s="3">
        <v>0</v>
      </c>
      <c r="S7" s="3"/>
      <c r="T7" s="3"/>
      <c r="U7" s="3"/>
      <c r="V7" s="3"/>
      <c r="W7" s="13"/>
      <c r="X7" s="6">
        <f>K7+L7+M7+N7+O7+P7+Q7</f>
        <v>999</v>
      </c>
      <c r="Y7" s="10">
        <f>R7</f>
        <v>0</v>
      </c>
      <c r="Z7" s="3">
        <f>(S7*5)+(T7*10)+(U7*15)+(V7*10)+(W7*20)</f>
        <v>0</v>
      </c>
      <c r="AA7" s="34">
        <f>X7+Y7+Z7</f>
        <v>999</v>
      </c>
      <c r="AB7" s="46">
        <f>(MIN(AA$6:AA$8)/AA7)*100</f>
        <v>100</v>
      </c>
      <c r="AC7" s="12">
        <v>40.26</v>
      </c>
      <c r="AD7" s="2"/>
      <c r="AE7" s="2"/>
      <c r="AF7" s="2"/>
      <c r="AG7" s="3">
        <v>47</v>
      </c>
      <c r="AH7" s="3"/>
      <c r="AI7" s="3"/>
      <c r="AJ7" s="3"/>
      <c r="AK7" s="3"/>
      <c r="AL7" s="3"/>
      <c r="AM7" s="6">
        <f>AC7+AD7+AE7+AF7</f>
        <v>40.26</v>
      </c>
      <c r="AN7" s="10">
        <f>AG7</f>
        <v>47</v>
      </c>
      <c r="AO7" s="3">
        <f>(AH7*5)+(AI7*10)+(AJ7*15)+(AK7*10)+(AL7*20)</f>
        <v>0</v>
      </c>
      <c r="AP7" s="11">
        <f>AM7+AN7+AO7</f>
        <v>87.259999999999991</v>
      </c>
      <c r="AQ7" s="46">
        <f>(MIN(AP$6:AP$8)/AP7)*100</f>
        <v>100</v>
      </c>
      <c r="AR7" s="12">
        <v>8.48</v>
      </c>
      <c r="AS7" s="2"/>
      <c r="AT7" s="2"/>
      <c r="AU7" s="3">
        <v>17</v>
      </c>
      <c r="AV7" s="3"/>
      <c r="AW7" s="3"/>
      <c r="AX7" s="3"/>
      <c r="AY7" s="3"/>
      <c r="AZ7" s="3"/>
      <c r="BA7" s="6">
        <f>AR7+AS7+AT7</f>
        <v>8.48</v>
      </c>
      <c r="BB7" s="10">
        <f>AU7</f>
        <v>17</v>
      </c>
      <c r="BC7" s="3">
        <f>(AV7*5)+(AW7*10)+(AX7*15)+(AY7*10)+(AZ7*20)</f>
        <v>0</v>
      </c>
      <c r="BD7" s="11">
        <f>BA7+BB7+BC7</f>
        <v>25.48</v>
      </c>
      <c r="BE7" s="46">
        <f>(MIN(BD$6:BD$8)/BD7)*100</f>
        <v>100</v>
      </c>
      <c r="BF7" s="12">
        <v>13.75</v>
      </c>
      <c r="BG7" s="2"/>
      <c r="BH7" s="2"/>
      <c r="BI7" s="3">
        <v>4</v>
      </c>
      <c r="BJ7" s="3"/>
      <c r="BK7" s="3"/>
      <c r="BL7" s="3"/>
      <c r="BM7" s="3"/>
      <c r="BN7" s="3"/>
      <c r="BO7" s="6">
        <f>BF7+BG7+BH7</f>
        <v>13.75</v>
      </c>
      <c r="BP7" s="10">
        <f>BI7</f>
        <v>4</v>
      </c>
      <c r="BQ7" s="3">
        <f>(BJ7*5)+(BK7*10)+(BL7*15)+(BM7*10)+(BN7*20)</f>
        <v>0</v>
      </c>
      <c r="BR7" s="34">
        <f>BO7+BP7+BQ7</f>
        <v>17.75</v>
      </c>
      <c r="BS7" s="46">
        <f>(MIN(BR$6:BR$8)/BR7)*100</f>
        <v>100</v>
      </c>
      <c r="BT7" s="12">
        <v>56.55</v>
      </c>
      <c r="BU7" s="2"/>
      <c r="BV7" s="2"/>
      <c r="BW7" s="3">
        <v>23</v>
      </c>
      <c r="BX7" s="3"/>
      <c r="BY7" s="3">
        <v>1</v>
      </c>
      <c r="BZ7" s="3"/>
      <c r="CA7" s="3"/>
      <c r="CB7" s="3"/>
      <c r="CC7" s="6">
        <f>BT7+BU7+BV7</f>
        <v>56.55</v>
      </c>
      <c r="CD7" s="10">
        <f>BW7</f>
        <v>23</v>
      </c>
      <c r="CE7" s="3">
        <f>(BX7*5)+(BY7*10)+(BZ7*15)+(CA7*10)+(CB7*20)</f>
        <v>10</v>
      </c>
      <c r="CF7" s="11">
        <f>CC7+CD7+CE7</f>
        <v>89.55</v>
      </c>
      <c r="CG7" s="46">
        <f>(MIN(CF$6:CF$8)/CF7)*100</f>
        <v>100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 x14ac:dyDescent="0.2">
      <c r="A8" s="14"/>
      <c r="B8" s="14"/>
      <c r="C8" s="54" t="s">
        <v>47</v>
      </c>
      <c r="D8" s="9"/>
      <c r="E8" s="9"/>
      <c r="F8" s="47"/>
      <c r="G8" s="30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6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6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11"/>
      <c r="BE8" s="46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6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6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10" spans="1:118" x14ac:dyDescent="0.2">
      <c r="B10" s="5">
        <v>1</v>
      </c>
      <c r="C10" s="49" t="s">
        <v>43</v>
      </c>
    </row>
  </sheetData>
  <sortState ref="A10:DN17">
    <sortCondition descending="1" ref="F10:F17"/>
  </sortState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cp:lastPrinted>2013-05-05T13:01:39Z</cp:lastPrinted>
  <dcterms:created xsi:type="dcterms:W3CDTF">2010-05-02T17:04:59Z</dcterms:created>
  <dcterms:modified xsi:type="dcterms:W3CDTF">2013-09-08T16:12:20Z</dcterms:modified>
</cp:coreProperties>
</file>