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16" i="1" l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N7" i="1" l="1"/>
  <c r="BR6" i="1"/>
  <c r="AA7" i="1"/>
  <c r="DN16" i="1"/>
  <c r="DC7" i="1"/>
  <c r="AA16" i="1"/>
  <c r="CF16" i="1"/>
  <c r="CF6" i="1"/>
  <c r="DC6" i="1"/>
  <c r="AP7" i="1"/>
  <c r="CR7" i="1"/>
  <c r="DC13" i="1"/>
  <c r="BR16" i="1"/>
  <c r="CR13" i="1"/>
  <c r="I16" i="1"/>
  <c r="DC16" i="1"/>
  <c r="DC10" i="1"/>
  <c r="I9" i="1"/>
  <c r="BR9" i="1"/>
  <c r="CR9" i="1"/>
  <c r="AA13" i="1"/>
  <c r="BD16" i="1"/>
  <c r="CR16" i="1"/>
  <c r="AP10" i="1"/>
  <c r="CR10" i="1"/>
  <c r="DN13" i="1"/>
  <c r="AA11" i="1"/>
  <c r="I11" i="1"/>
  <c r="BR11" i="1"/>
  <c r="CR11" i="1"/>
  <c r="H16" i="1"/>
  <c r="AA6" i="1"/>
  <c r="I6" i="1"/>
  <c r="H6" i="1"/>
  <c r="BD6" i="1"/>
  <c r="I7" i="1"/>
  <c r="CF7" i="1"/>
  <c r="CR6" i="1"/>
  <c r="DN6" i="1"/>
  <c r="BR7" i="1"/>
  <c r="AP16" i="1"/>
  <c r="BD7" i="1"/>
  <c r="H7" i="1"/>
  <c r="AP6" i="1"/>
  <c r="BD9" i="1"/>
  <c r="DN9" i="1"/>
  <c r="BD11" i="1"/>
  <c r="DN11" i="1"/>
  <c r="I13" i="1"/>
  <c r="DC9" i="1"/>
  <c r="AP13" i="1"/>
  <c r="CF11" i="1"/>
  <c r="DC11" i="1"/>
  <c r="H11" i="1"/>
  <c r="AP11" i="1"/>
  <c r="CF13" i="1"/>
  <c r="BR13" i="1"/>
  <c r="BD13" i="1"/>
  <c r="H13" i="1"/>
  <c r="DN15" i="1"/>
  <c r="AA10" i="1"/>
  <c r="CF10" i="1"/>
  <c r="DN10" i="1"/>
  <c r="CF9" i="1"/>
  <c r="H9" i="1"/>
  <c r="AA9" i="1"/>
  <c r="AP9" i="1"/>
  <c r="DC15" i="1"/>
  <c r="I10" i="1"/>
  <c r="BR10" i="1"/>
  <c r="H10" i="1"/>
  <c r="BD10" i="1"/>
  <c r="AP15" i="1"/>
  <c r="BR15" i="1"/>
  <c r="CR15" i="1"/>
  <c r="BD15" i="1"/>
  <c r="CF15" i="1"/>
  <c r="I15" i="1"/>
  <c r="AA15" i="1"/>
  <c r="H15" i="1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G16" i="1" l="1"/>
  <c r="G6" i="1"/>
  <c r="G7" i="1"/>
  <c r="G11" i="1"/>
  <c r="G9" i="1"/>
  <c r="G13" i="1"/>
  <c r="G10" i="1"/>
  <c r="G15" i="1"/>
  <c r="CF7" i="2"/>
  <c r="DC7" i="2"/>
  <c r="DN7" i="2"/>
  <c r="CR7" i="2"/>
  <c r="BR7" i="2"/>
  <c r="I7" i="2"/>
  <c r="BD7" i="2"/>
  <c r="H7" i="2"/>
  <c r="AA7" i="2"/>
  <c r="AP7" i="2"/>
  <c r="G7" i="2" l="1"/>
  <c r="DM14" i="1" l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CF14" i="1" l="1"/>
  <c r="BR14" i="1"/>
  <c r="DN14" i="1"/>
  <c r="DC14" i="1"/>
  <c r="AP14" i="1"/>
  <c r="CR14" i="1"/>
  <c r="I14" i="1"/>
  <c r="AA14" i="1"/>
  <c r="BD14" i="1"/>
  <c r="BS7" i="2" l="1"/>
  <c r="CG7" i="2" l="1"/>
  <c r="BE7" i="2"/>
  <c r="AQ7" i="2"/>
  <c r="AB7" i="2"/>
  <c r="F7" i="2" l="1"/>
  <c r="DL12" i="1"/>
  <c r="DA12" i="1"/>
  <c r="CP12" i="1"/>
  <c r="CD12" i="1"/>
  <c r="BP12" i="1"/>
  <c r="BB12" i="1"/>
  <c r="AN12" i="1"/>
  <c r="Y12" i="1"/>
  <c r="H14" i="1"/>
  <c r="G14" i="1" s="1"/>
  <c r="CE12" i="1"/>
  <c r="BQ12" i="1"/>
  <c r="BC12" i="1"/>
  <c r="AO12" i="1"/>
  <c r="Z12" i="1"/>
  <c r="X12" i="1"/>
  <c r="AM12" i="1"/>
  <c r="BA12" i="1"/>
  <c r="BO12" i="1"/>
  <c r="CC12" i="1"/>
  <c r="CO12" i="1"/>
  <c r="CZ12" i="1"/>
  <c r="DK12" i="1"/>
  <c r="CQ12" i="1"/>
  <c r="DB12" i="1"/>
  <c r="DM12" i="1"/>
  <c r="J12" i="1"/>
  <c r="DN12" i="1" l="1"/>
  <c r="BR12" i="1"/>
  <c r="DC12" i="1"/>
  <c r="CR12" i="1"/>
  <c r="AP12" i="1"/>
  <c r="CF12" i="1"/>
  <c r="H12" i="1"/>
  <c r="I12" i="1"/>
  <c r="AA12" i="1"/>
  <c r="BD12" i="1"/>
  <c r="CG7" i="1" l="1"/>
  <c r="BS16" i="1"/>
  <c r="AB7" i="1"/>
  <c r="AQ7" i="1"/>
  <c r="CG16" i="1"/>
  <c r="AQ6" i="1"/>
  <c r="BS6" i="1"/>
  <c r="BE6" i="1"/>
  <c r="AQ11" i="1"/>
  <c r="AB16" i="1"/>
  <c r="AQ16" i="1"/>
  <c r="BS7" i="1"/>
  <c r="BE16" i="1"/>
  <c r="AB6" i="1"/>
  <c r="CG6" i="1"/>
  <c r="BE7" i="1"/>
  <c r="BS11" i="1"/>
  <c r="AB11" i="1"/>
  <c r="BE11" i="1"/>
  <c r="CG11" i="1"/>
  <c r="AB13" i="1"/>
  <c r="CG13" i="1"/>
  <c r="BS13" i="1"/>
  <c r="AQ13" i="1"/>
  <c r="BE13" i="1"/>
  <c r="BS10" i="1"/>
  <c r="AQ9" i="1"/>
  <c r="AB10" i="1"/>
  <c r="AB9" i="1"/>
  <c r="CG10" i="1"/>
  <c r="CG9" i="1"/>
  <c r="BE9" i="1"/>
  <c r="BE15" i="1"/>
  <c r="AB15" i="1"/>
  <c r="AQ10" i="1"/>
  <c r="BE10" i="1"/>
  <c r="AQ15" i="1"/>
  <c r="BS15" i="1"/>
  <c r="CG15" i="1"/>
  <c r="AQ14" i="1"/>
  <c r="AB14" i="1"/>
  <c r="BE14" i="1"/>
  <c r="CG14" i="1"/>
  <c r="BS14" i="1"/>
  <c r="BE12" i="1"/>
  <c r="G12" i="1"/>
  <c r="BS12" i="1"/>
  <c r="CG12" i="1"/>
  <c r="AB12" i="1"/>
  <c r="AQ12" i="1"/>
  <c r="F13" i="1" l="1"/>
  <c r="F10" i="1"/>
  <c r="F14" i="1"/>
  <c r="F11" i="1"/>
  <c r="F6" i="1"/>
  <c r="F16" i="1"/>
  <c r="F15" i="1"/>
  <c r="F12" i="1"/>
  <c r="F9" i="1"/>
  <c r="F7" i="1"/>
</calcChain>
</file>

<file path=xl/sharedStrings.xml><?xml version="1.0" encoding="utf-8"?>
<sst xmlns="http://schemas.openxmlformats.org/spreadsheetml/2006/main" count="301" uniqueCount="56">
  <si>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</si>
  <si>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</si>
  <si>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</si>
  <si>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</si>
  <si>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</si>
  <si>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</si>
  <si>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</si>
  <si>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</si>
  <si>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</si>
  <si>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</si>
  <si>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</si>
  <si>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</si>
  <si>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</si>
  <si>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</si>
  <si>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</si>
  <si>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</si>
  <si>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</si>
  <si>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</si>
  <si>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</si>
  <si>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</si>
  <si>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</si>
  <si>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</si>
  <si>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</si>
  <si>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</si>
  <si>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</si>
  <si>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</si>
  <si>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</si>
  <si>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</si>
  <si>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</si>
  <si>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</si>
  <si>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</si>
  <si>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</si>
  <si>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</si>
  <si>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</si>
  <si>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</si>
  <si>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</si>
  <si>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</si>
  <si>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</si>
  <si>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</si>
  <si>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</si>
  <si>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</si>
  <si>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</si>
  <si>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</si>
  <si>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Total</t>
  </si>
  <si>
    <t>Michael C.</t>
  </si>
  <si>
    <t>Juan M</t>
  </si>
  <si>
    <t>Iron Division</t>
  </si>
  <si>
    <t>Kirk S.</t>
  </si>
  <si>
    <t>Gary R</t>
  </si>
  <si>
    <t>Dwain M.</t>
  </si>
  <si>
    <t>Ryan W.</t>
  </si>
  <si>
    <t>Ryan P.</t>
  </si>
  <si>
    <t>Mark D.</t>
  </si>
  <si>
    <t>Roy W.</t>
  </si>
  <si>
    <t>JP A.</t>
  </si>
  <si>
    <t>Shawn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</si>
</sst>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9"/>
  <sheetViews>
    <sheetView tabSelected="1" workbookViewId="0">
      <selection activeCell="A22" sqref="A22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3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/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">
      <c r="A5" s="14"/>
      <c r="B5" s="14"/>
      <c r="C5" s="49" t="s">
        <v>35</v>
      </c>
      <c r="D5" s="9"/>
      <c r="E5" s="30"/>
      <c r="F5" s="46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5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5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5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5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5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1</v>
      </c>
      <c r="B6" s="14">
        <v>1</v>
      </c>
      <c r="C6" s="8" t="s">
        <v>47</v>
      </c>
      <c r="D6" s="31" t="s">
        <v>32</v>
      </c>
      <c r="E6" s="30" t="s">
        <v>33</v>
      </c>
      <c r="F6" s="46">
        <f xml:space="preserve"> AB6+AQ6+BE6+BS6+CG6</f>
        <v>456.36069596901552</v>
      </c>
      <c r="G6" s="29">
        <f>H6+I6+J6</f>
        <v>200.45</v>
      </c>
      <c r="H6" s="22">
        <f>X6+AM6+BA6+BO6+CC6+CO6+CZ6+DK6</f>
        <v>146.44999999999999</v>
      </c>
      <c r="I6" s="7">
        <f>Z6+AO6+BC6+BQ6+CE6+CQ6+DB6+DM6</f>
        <v>0</v>
      </c>
      <c r="J6" s="24">
        <f>R6+AG6+AU6+BI6+BW6+CJ6+CU6+DF6</f>
        <v>54</v>
      </c>
      <c r="K6" s="12">
        <v>41.07</v>
      </c>
      <c r="L6" s="2"/>
      <c r="M6" s="2"/>
      <c r="N6" s="2"/>
      <c r="O6" s="2"/>
      <c r="P6" s="2"/>
      <c r="Q6" s="2"/>
      <c r="R6" s="3">
        <v>40</v>
      </c>
      <c r="S6" s="3"/>
      <c r="T6" s="3"/>
      <c r="U6" s="3"/>
      <c r="V6" s="3"/>
      <c r="W6" s="13"/>
      <c r="X6" s="6">
        <f>K6+L6+M6+N6+O6+P6+Q6</f>
        <v>41.07</v>
      </c>
      <c r="Y6" s="10">
        <f>R6</f>
        <v>40</v>
      </c>
      <c r="Z6" s="3">
        <f>(S6*5)+(T6*10)+(U6*15)+(V6*10)+(W6*20)</f>
        <v>0</v>
      </c>
      <c r="AA6" s="33">
        <f>X6+Y6+Z6</f>
        <v>81.069999999999993</v>
      </c>
      <c r="AB6" s="45">
        <f>(MIN(AA$5:AA$17)/AA6)*100</f>
        <v>82.015542124090317</v>
      </c>
      <c r="AC6" s="12">
        <v>30.84</v>
      </c>
      <c r="AD6" s="2"/>
      <c r="AE6" s="2"/>
      <c r="AF6" s="2"/>
      <c r="AG6" s="3">
        <v>0</v>
      </c>
      <c r="AH6" s="3"/>
      <c r="AI6" s="3"/>
      <c r="AJ6" s="3"/>
      <c r="AK6" s="3"/>
      <c r="AL6" s="3"/>
      <c r="AM6" s="6">
        <f>AC6+AD6+AE6+AF6</f>
        <v>30.84</v>
      </c>
      <c r="AN6" s="10">
        <f>AG6</f>
        <v>0</v>
      </c>
      <c r="AO6" s="3">
        <f>(AH6*5)+(AI6*10)+(AJ6*15)+(AK6*10)+(AL6*20)</f>
        <v>0</v>
      </c>
      <c r="AP6" s="11">
        <f>AM6+AN6+AO6</f>
        <v>30.84</v>
      </c>
      <c r="AQ6" s="45">
        <f>(MIN(AP$5:AP$17)/AP6)*100</f>
        <v>100</v>
      </c>
      <c r="AR6" s="12">
        <v>2.87</v>
      </c>
      <c r="AS6" s="2">
        <v>3.89</v>
      </c>
      <c r="AT6" s="2"/>
      <c r="AU6" s="3">
        <v>10</v>
      </c>
      <c r="AV6" s="3"/>
      <c r="AW6" s="3"/>
      <c r="AX6" s="3"/>
      <c r="AY6" s="3"/>
      <c r="AZ6" s="3"/>
      <c r="BA6" s="6">
        <f>AR6+AS6+AT6</f>
        <v>6.76</v>
      </c>
      <c r="BB6" s="10">
        <f>AU6</f>
        <v>10</v>
      </c>
      <c r="BC6" s="3">
        <f>(AV6*5)+(AW6*10)+(AX6*15)+(AY6*10)+(AZ6*20)</f>
        <v>0</v>
      </c>
      <c r="BD6" s="11">
        <f>BA6+BB6+BC6</f>
        <v>16.759999999999998</v>
      </c>
      <c r="BE6" s="45">
        <f>(MIN(BD$5:BD$17)/BD6)*100</f>
        <v>75.35799522673031</v>
      </c>
      <c r="BF6" s="12">
        <v>15.49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15.49</v>
      </c>
      <c r="BP6" s="10">
        <f>BI6</f>
        <v>1</v>
      </c>
      <c r="BQ6" s="3">
        <f>(BJ6*5)+(BK6*10)+(BL6*15)+(BM6*10)+(BN6*20)</f>
        <v>0</v>
      </c>
      <c r="BR6" s="33">
        <f>BO6+BP6+BQ6</f>
        <v>16.490000000000002</v>
      </c>
      <c r="BS6" s="45">
        <f>(MIN(BR$5:BR$17)/BR6)*100</f>
        <v>100</v>
      </c>
      <c r="BT6" s="12">
        <v>52.29</v>
      </c>
      <c r="BU6" s="2"/>
      <c r="BV6" s="2"/>
      <c r="BW6" s="3">
        <v>3</v>
      </c>
      <c r="BX6" s="3"/>
      <c r="BY6" s="3"/>
      <c r="BZ6" s="3"/>
      <c r="CA6" s="3"/>
      <c r="CB6" s="3"/>
      <c r="CC6" s="6">
        <f>BT6+BU6+BV6</f>
        <v>52.29</v>
      </c>
      <c r="CD6" s="10">
        <f>BW6</f>
        <v>3</v>
      </c>
      <c r="CE6" s="3">
        <f>(BX6*5)+(BY6*10)+(BZ6*15)+(CA6*10)+(CB6*20)</f>
        <v>0</v>
      </c>
      <c r="CF6" s="11">
        <f>CC6+CD6+CE6</f>
        <v>55.29</v>
      </c>
      <c r="CG6" s="45">
        <f>(MIN(CF$5:CF$17)/CF6)*100</f>
        <v>98.987158618194968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7</v>
      </c>
      <c r="B7" s="14">
        <v>2</v>
      </c>
      <c r="C7" s="8" t="s">
        <v>52</v>
      </c>
      <c r="D7" s="31" t="s">
        <v>32</v>
      </c>
      <c r="E7" s="30" t="s">
        <v>33</v>
      </c>
      <c r="F7" s="46">
        <f xml:space="preserve"> AB7+AQ7+BE7+BS7+CG7</f>
        <v>233.93996200783926</v>
      </c>
      <c r="G7" s="29">
        <f>H7+I7+J7</f>
        <v>433.62</v>
      </c>
      <c r="H7" s="22">
        <f>X7+AM7+BA7+BO7+CC7+CO7+CZ7+DK7</f>
        <v>285.62</v>
      </c>
      <c r="I7" s="7">
        <f>Z7+AO7+BC7+BQ7+CE7+CQ7+DB7+DM7</f>
        <v>10</v>
      </c>
      <c r="J7" s="24">
        <f>R7+AG7+AU7+BI7+BW7+CJ7+CU7+DF7</f>
        <v>138</v>
      </c>
      <c r="K7" s="12">
        <v>71.819999999999993</v>
      </c>
      <c r="L7" s="2"/>
      <c r="M7" s="2"/>
      <c r="N7" s="2"/>
      <c r="O7" s="2"/>
      <c r="P7" s="2"/>
      <c r="Q7" s="2"/>
      <c r="R7" s="3">
        <v>50</v>
      </c>
      <c r="S7" s="3"/>
      <c r="T7" s="3"/>
      <c r="U7" s="3"/>
      <c r="V7" s="3"/>
      <c r="W7" s="13"/>
      <c r="X7" s="6">
        <f>K7+L7+M7+N7+O7+P7+Q7</f>
        <v>71.819999999999993</v>
      </c>
      <c r="Y7" s="10">
        <f>R7</f>
        <v>50</v>
      </c>
      <c r="Z7" s="3">
        <f>(S7*5)+(T7*10)+(U7*15)+(V7*10)+(W7*20)</f>
        <v>0</v>
      </c>
      <c r="AA7" s="33">
        <f>X7+Y7+Z7</f>
        <v>121.82</v>
      </c>
      <c r="AB7" s="45">
        <f>(MIN(AA$5:AA$17)/AA7)*100</f>
        <v>54.580528648826146</v>
      </c>
      <c r="AC7" s="12">
        <v>45.86</v>
      </c>
      <c r="AD7" s="2"/>
      <c r="AE7" s="2"/>
      <c r="AF7" s="2"/>
      <c r="AG7" s="3">
        <v>57</v>
      </c>
      <c r="AH7" s="3"/>
      <c r="AI7" s="3"/>
      <c r="AJ7" s="3"/>
      <c r="AK7" s="3"/>
      <c r="AL7" s="3"/>
      <c r="AM7" s="6">
        <f>AC7+AD7+AE7+AF7</f>
        <v>45.86</v>
      </c>
      <c r="AN7" s="10">
        <f>AG7</f>
        <v>57</v>
      </c>
      <c r="AO7" s="3">
        <f>(AH7*5)+(AI7*10)+(AJ7*15)+(AK7*10)+(AL7*20)</f>
        <v>0</v>
      </c>
      <c r="AP7" s="11">
        <f>AM7+AN7+AO7</f>
        <v>102.86</v>
      </c>
      <c r="AQ7" s="45">
        <f>(MIN(AP$5:AP$17)/AP7)*100</f>
        <v>29.982500486097607</v>
      </c>
      <c r="AR7" s="12">
        <v>12.04</v>
      </c>
      <c r="AS7" s="2">
        <v>7.53</v>
      </c>
      <c r="AT7" s="2"/>
      <c r="AU7" s="3">
        <v>9</v>
      </c>
      <c r="AV7" s="3"/>
      <c r="AW7" s="3"/>
      <c r="AX7" s="3"/>
      <c r="AY7" s="3"/>
      <c r="AZ7" s="3"/>
      <c r="BA7" s="6">
        <f>AR7+AS7+AT7</f>
        <v>19.57</v>
      </c>
      <c r="BB7" s="10">
        <f>AU7</f>
        <v>9</v>
      </c>
      <c r="BC7" s="3">
        <f>(AV7*5)+(AW7*10)+(AX7*15)+(AY7*10)+(AZ7*20)</f>
        <v>0</v>
      </c>
      <c r="BD7" s="11">
        <f>BA7+BB7+BC7</f>
        <v>28.57</v>
      </c>
      <c r="BE7" s="45">
        <f>(MIN(BD$5:BD$17)/BD7)*100</f>
        <v>44.207210360518026</v>
      </c>
      <c r="BF7" s="12">
        <v>23.46</v>
      </c>
      <c r="BG7" s="2"/>
      <c r="BH7" s="2"/>
      <c r="BI7" s="3">
        <v>0</v>
      </c>
      <c r="BJ7" s="3"/>
      <c r="BK7" s="3"/>
      <c r="BL7" s="3"/>
      <c r="BM7" s="3"/>
      <c r="BN7" s="3"/>
      <c r="BO7" s="6">
        <f>BF7+BG7+BH7</f>
        <v>23.46</v>
      </c>
      <c r="BP7" s="10">
        <f>BI7</f>
        <v>0</v>
      </c>
      <c r="BQ7" s="3">
        <f>(BJ7*5)+(BK7*10)+(BL7*15)+(BM7*10)+(BN7*20)</f>
        <v>0</v>
      </c>
      <c r="BR7" s="33">
        <f>BO7+BP7+BQ7</f>
        <v>23.46</v>
      </c>
      <c r="BS7" s="45">
        <f>(MIN(BR$5:BR$17)/BR7)*100</f>
        <v>70.289855072463766</v>
      </c>
      <c r="BT7" s="12">
        <v>124.91</v>
      </c>
      <c r="BU7" s="2"/>
      <c r="BV7" s="2"/>
      <c r="BW7" s="3">
        <v>22</v>
      </c>
      <c r="BX7" s="3"/>
      <c r="BY7" s="3">
        <v>1</v>
      </c>
      <c r="BZ7" s="3"/>
      <c r="CA7" s="3"/>
      <c r="CB7" s="3"/>
      <c r="CC7" s="6">
        <f>BT7+BU7+BV7</f>
        <v>124.91</v>
      </c>
      <c r="CD7" s="10">
        <f>BW7</f>
        <v>22</v>
      </c>
      <c r="CE7" s="3">
        <f>(BX7*5)+(BY7*10)+(BZ7*15)+(CA7*10)+(CB7*20)</f>
        <v>10</v>
      </c>
      <c r="CF7" s="11">
        <f>CC7+CD7+CE7</f>
        <v>156.91</v>
      </c>
      <c r="CG7" s="45">
        <f>(MIN(CF$5:CF$17)/CF7)*100</f>
        <v>34.879867439933719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36" t="s">
        <v>36</v>
      </c>
      <c r="D8" s="9"/>
      <c r="E8" s="30"/>
      <c r="F8" s="46"/>
      <c r="G8" s="29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5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5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33"/>
      <c r="BE8" s="45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5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5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 x14ac:dyDescent="0.2">
      <c r="A9" s="14">
        <v>2</v>
      </c>
      <c r="B9" s="14">
        <v>1</v>
      </c>
      <c r="C9" s="8" t="s">
        <v>49</v>
      </c>
      <c r="D9" s="30" t="s">
        <v>32</v>
      </c>
      <c r="E9" s="31" t="s">
        <v>34</v>
      </c>
      <c r="F9" s="46">
        <f t="shared" ref="F9:F16" si="0" xml:space="preserve"> AB9+AQ9+BE9+BS9+CG9</f>
        <v>395.15045268180592</v>
      </c>
      <c r="G9" s="29">
        <f t="shared" ref="G9:G16" si="1">H9+I9+J9</f>
        <v>241.38</v>
      </c>
      <c r="H9" s="22">
        <f t="shared" ref="H9:H16" si="2">X9+AM9+BA9+BO9+CC9+CO9+CZ9+DK9</f>
        <v>168.38</v>
      </c>
      <c r="I9" s="7">
        <f t="shared" ref="I9:I16" si="3">Z9+AO9+BC9+BQ9+CE9+CQ9+DB9+DM9</f>
        <v>0</v>
      </c>
      <c r="J9" s="32">
        <f t="shared" ref="J9:J16" si="4">R9+AG9+AU9+BI9+BW9+CJ9+CU9+DF9</f>
        <v>73</v>
      </c>
      <c r="K9" s="12">
        <v>57.2</v>
      </c>
      <c r="L9" s="2"/>
      <c r="M9" s="2"/>
      <c r="N9" s="2"/>
      <c r="O9" s="2"/>
      <c r="P9" s="2"/>
      <c r="Q9" s="2"/>
      <c r="R9" s="3">
        <v>60</v>
      </c>
      <c r="S9" s="3"/>
      <c r="T9" s="3"/>
      <c r="U9" s="3"/>
      <c r="V9" s="3"/>
      <c r="W9" s="13"/>
      <c r="X9" s="6">
        <f t="shared" ref="X9:X16" si="5">K9+L9+M9+N9+O9+P9+Q9</f>
        <v>57.2</v>
      </c>
      <c r="Y9" s="10">
        <f t="shared" ref="Y9:Y16" si="6">R9</f>
        <v>60</v>
      </c>
      <c r="Z9" s="3">
        <f t="shared" ref="Z9:Z16" si="7">(S9*5)+(T9*10)+(U9*15)+(V9*10)+(W9*20)</f>
        <v>0</v>
      </c>
      <c r="AA9" s="33">
        <f t="shared" ref="AA9:AA16" si="8">X9+Y9+Z9</f>
        <v>117.2</v>
      </c>
      <c r="AB9" s="45">
        <f t="shared" ref="AB9:AB16" si="9">(MIN(AA$5:AA$17)/AA9)*100</f>
        <v>56.73208191126281</v>
      </c>
      <c r="AC9" s="12">
        <v>35.17</v>
      </c>
      <c r="AD9" s="2"/>
      <c r="AE9" s="2"/>
      <c r="AF9" s="2"/>
      <c r="AG9" s="3">
        <v>0</v>
      </c>
      <c r="AH9" s="3"/>
      <c r="AI9" s="3"/>
      <c r="AJ9" s="3"/>
      <c r="AK9" s="3"/>
      <c r="AL9" s="3"/>
      <c r="AM9" s="6">
        <f t="shared" ref="AM9:AM16" si="10">AC9+AD9+AE9+AF9</f>
        <v>35.17</v>
      </c>
      <c r="AN9" s="10">
        <f t="shared" ref="AN9:AN16" si="11">AG9</f>
        <v>0</v>
      </c>
      <c r="AO9" s="3">
        <f t="shared" ref="AO9:AO16" si="12">(AH9*5)+(AI9*10)+(AJ9*15)+(AK9*10)+(AL9*20)</f>
        <v>0</v>
      </c>
      <c r="AP9" s="11">
        <f t="shared" ref="AP9:AP16" si="13">AM9+AN9+AO9</f>
        <v>35.17</v>
      </c>
      <c r="AQ9" s="45">
        <f t="shared" ref="AQ9:AQ16" si="14">(MIN(AP$5:AP$17)/AP9)*100</f>
        <v>87.688370770543074</v>
      </c>
      <c r="AR9" s="12">
        <v>4.92</v>
      </c>
      <c r="AS9" s="2">
        <v>4.71</v>
      </c>
      <c r="AT9" s="2"/>
      <c r="AU9" s="3">
        <v>3</v>
      </c>
      <c r="AV9" s="3"/>
      <c r="AW9" s="3"/>
      <c r="AX9" s="3"/>
      <c r="AY9" s="3"/>
      <c r="AZ9" s="3"/>
      <c r="BA9" s="6">
        <f t="shared" ref="BA9:BA16" si="15">AR9+AS9+AT9</f>
        <v>9.629999999999999</v>
      </c>
      <c r="BB9" s="10">
        <f t="shared" ref="BB9:BB16" si="16">AU9</f>
        <v>3</v>
      </c>
      <c r="BC9" s="3">
        <f t="shared" ref="BC9:BC16" si="17">(AV9*5)+(AW9*10)+(AX9*15)+(AY9*10)+(AZ9*20)</f>
        <v>0</v>
      </c>
      <c r="BD9" s="11">
        <f t="shared" ref="BD9:BD16" si="18">BA9+BB9+BC9</f>
        <v>12.629999999999999</v>
      </c>
      <c r="BE9" s="45">
        <f t="shared" ref="BE9:BE16" si="19">(MIN(BD$5:BD$17)/BD9)*100</f>
        <v>100</v>
      </c>
      <c r="BF9" s="12">
        <v>15.65</v>
      </c>
      <c r="BG9" s="2"/>
      <c r="BH9" s="2"/>
      <c r="BI9" s="3">
        <v>6</v>
      </c>
      <c r="BJ9" s="3"/>
      <c r="BK9" s="3"/>
      <c r="BL9" s="3"/>
      <c r="BM9" s="3"/>
      <c r="BN9" s="3"/>
      <c r="BO9" s="6">
        <f t="shared" ref="BO9:BO16" si="20">BF9+BG9+BH9</f>
        <v>15.65</v>
      </c>
      <c r="BP9" s="10">
        <f t="shared" ref="BP9:BP16" si="21">BI9</f>
        <v>6</v>
      </c>
      <c r="BQ9" s="3">
        <f t="shared" ref="BQ9:BQ16" si="22">(BJ9*5)+(BK9*10)+(BL9*15)+(BM9*10)+(BN9*20)</f>
        <v>0</v>
      </c>
      <c r="BR9" s="33">
        <f t="shared" ref="BR9:BR16" si="23">BO9+BP9+BQ9</f>
        <v>21.65</v>
      </c>
      <c r="BS9" s="45">
        <v>50.73</v>
      </c>
      <c r="BT9" s="12">
        <v>50.73</v>
      </c>
      <c r="BU9" s="2"/>
      <c r="BV9" s="2"/>
      <c r="BW9" s="3">
        <v>4</v>
      </c>
      <c r="BX9" s="3"/>
      <c r="BY9" s="3"/>
      <c r="BZ9" s="3"/>
      <c r="CA9" s="3"/>
      <c r="CB9" s="3"/>
      <c r="CC9" s="6">
        <f t="shared" ref="CC9:CC16" si="24">BT9+BU9+BV9</f>
        <v>50.73</v>
      </c>
      <c r="CD9" s="10">
        <f t="shared" ref="CD9:CD16" si="25">BW9</f>
        <v>4</v>
      </c>
      <c r="CE9" s="3">
        <f t="shared" ref="CE9:CE16" si="26">(BX9*5)+(BY9*10)+(BZ9*15)+(CA9*10)+(CB9*20)</f>
        <v>0</v>
      </c>
      <c r="CF9" s="11">
        <f t="shared" ref="CF9:CF16" si="27">CC9+CD9+CE9</f>
        <v>54.73</v>
      </c>
      <c r="CG9" s="45">
        <f t="shared" ref="CG9:CG16" si="28">(MIN(CF$5:CF$17)/CF9)*100</f>
        <v>100</v>
      </c>
      <c r="CH9" s="12"/>
      <c r="CI9" s="2"/>
      <c r="CJ9" s="3"/>
      <c r="CK9" s="3"/>
      <c r="CL9" s="3"/>
      <c r="CM9" s="3"/>
      <c r="CN9" s="3"/>
      <c r="CO9" s="6">
        <f t="shared" ref="CO9:CO16" si="29">CH9+CI9</f>
        <v>0</v>
      </c>
      <c r="CP9" s="10">
        <f t="shared" ref="CP9:CP16" si="30">CI9</f>
        <v>0</v>
      </c>
      <c r="CQ9" s="3">
        <f t="shared" ref="CQ9:CQ16" si="31">(CK9*3)+(CL9*5)+(CM9*5)+(CN9*20)</f>
        <v>0</v>
      </c>
      <c r="CR9" s="11">
        <f t="shared" ref="CR9:CR16" si="32">CO9+CP9+CQ9</f>
        <v>0</v>
      </c>
      <c r="CS9" s="12"/>
      <c r="CT9" s="2"/>
      <c r="CU9" s="3"/>
      <c r="CV9" s="3"/>
      <c r="CW9" s="3"/>
      <c r="CX9" s="3"/>
      <c r="CY9" s="3"/>
      <c r="CZ9" s="6">
        <f t="shared" ref="CZ9:CZ16" si="33">CS9+CT9</f>
        <v>0</v>
      </c>
      <c r="DA9" s="10">
        <f t="shared" ref="DA9:DA16" si="34">CT9</f>
        <v>0</v>
      </c>
      <c r="DB9" s="3">
        <f t="shared" ref="DB9:DB16" si="35">(CV9*3)+(CW9*5)+(CX9*5)+(CY9*20)</f>
        <v>0</v>
      </c>
      <c r="DC9" s="11">
        <f t="shared" ref="DC9:DC16" si="36">CZ9+DA9+DB9</f>
        <v>0</v>
      </c>
      <c r="DD9" s="12"/>
      <c r="DE9" s="2"/>
      <c r="DF9" s="3"/>
      <c r="DG9" s="3"/>
      <c r="DH9" s="3"/>
      <c r="DI9" s="3"/>
      <c r="DJ9" s="3"/>
      <c r="DK9" s="6">
        <f t="shared" ref="DK9:DK16" si="37">DD9+DE9</f>
        <v>0</v>
      </c>
      <c r="DL9" s="10">
        <f t="shared" ref="DL9:DL16" si="38">DE9</f>
        <v>0</v>
      </c>
      <c r="DM9" s="3">
        <f t="shared" ref="DM9:DM16" si="39">(DG9*3)+(DH9*5)+(DI9*5)+(DJ9*20)</f>
        <v>0</v>
      </c>
      <c r="DN9" s="11">
        <f t="shared" ref="DN9:DN16" si="40">DK9+DL9+DM9</f>
        <v>0</v>
      </c>
    </row>
    <row r="10" spans="1:118" ht="15" x14ac:dyDescent="0.2">
      <c r="A10" s="14">
        <v>3</v>
      </c>
      <c r="B10" s="14">
        <v>2</v>
      </c>
      <c r="C10" s="8" t="s">
        <v>48</v>
      </c>
      <c r="D10" s="31" t="s">
        <v>32</v>
      </c>
      <c r="E10" s="30" t="s">
        <v>34</v>
      </c>
      <c r="F10" s="46">
        <f t="shared" si="0"/>
        <v>355.52502303311917</v>
      </c>
      <c r="G10" s="29">
        <f t="shared" si="1"/>
        <v>258.18</v>
      </c>
      <c r="H10" s="22">
        <f t="shared" si="2"/>
        <v>193.18</v>
      </c>
      <c r="I10" s="7">
        <f t="shared" si="3"/>
        <v>0</v>
      </c>
      <c r="J10" s="24">
        <f t="shared" si="4"/>
        <v>65</v>
      </c>
      <c r="K10" s="12">
        <v>66.44</v>
      </c>
      <c r="L10" s="2"/>
      <c r="M10" s="2"/>
      <c r="N10" s="2"/>
      <c r="O10" s="2"/>
      <c r="P10" s="2"/>
      <c r="Q10" s="2"/>
      <c r="R10" s="3">
        <v>40</v>
      </c>
      <c r="S10" s="3"/>
      <c r="T10" s="3"/>
      <c r="U10" s="3"/>
      <c r="V10" s="3"/>
      <c r="W10" s="13"/>
      <c r="X10" s="6">
        <f t="shared" si="5"/>
        <v>66.44</v>
      </c>
      <c r="Y10" s="10">
        <f t="shared" si="6"/>
        <v>40</v>
      </c>
      <c r="Z10" s="3">
        <f t="shared" si="7"/>
        <v>0</v>
      </c>
      <c r="AA10" s="33">
        <f t="shared" si="8"/>
        <v>106.44</v>
      </c>
      <c r="AB10" s="45">
        <f t="shared" si="9"/>
        <v>62.46711762495304</v>
      </c>
      <c r="AC10" s="12">
        <v>34.82</v>
      </c>
      <c r="AD10" s="2"/>
      <c r="AE10" s="2"/>
      <c r="AF10" s="2"/>
      <c r="AG10" s="3">
        <v>3</v>
      </c>
      <c r="AH10" s="3"/>
      <c r="AI10" s="3"/>
      <c r="AJ10" s="3"/>
      <c r="AK10" s="3"/>
      <c r="AL10" s="3"/>
      <c r="AM10" s="6">
        <f t="shared" si="10"/>
        <v>34.82</v>
      </c>
      <c r="AN10" s="10">
        <f t="shared" si="11"/>
        <v>3</v>
      </c>
      <c r="AO10" s="3">
        <f t="shared" si="12"/>
        <v>0</v>
      </c>
      <c r="AP10" s="11">
        <f t="shared" si="13"/>
        <v>37.82</v>
      </c>
      <c r="AQ10" s="45">
        <f t="shared" si="14"/>
        <v>81.544156530936007</v>
      </c>
      <c r="AR10" s="12">
        <v>6.2</v>
      </c>
      <c r="AS10" s="2">
        <v>7.11</v>
      </c>
      <c r="AT10" s="2"/>
      <c r="AU10" s="3">
        <v>7</v>
      </c>
      <c r="AV10" s="3"/>
      <c r="AW10" s="3"/>
      <c r="AX10" s="3"/>
      <c r="AY10" s="3"/>
      <c r="AZ10" s="3"/>
      <c r="BA10" s="6">
        <f t="shared" si="15"/>
        <v>13.31</v>
      </c>
      <c r="BB10" s="10">
        <f t="shared" si="16"/>
        <v>7</v>
      </c>
      <c r="BC10" s="3">
        <f t="shared" si="17"/>
        <v>0</v>
      </c>
      <c r="BD10" s="11">
        <f t="shared" si="18"/>
        <v>20.310000000000002</v>
      </c>
      <c r="BE10" s="45">
        <f t="shared" si="19"/>
        <v>62.186115214180191</v>
      </c>
      <c r="BF10" s="12">
        <v>18.940000000000001</v>
      </c>
      <c r="BG10" s="2"/>
      <c r="BH10" s="2"/>
      <c r="BI10" s="3">
        <v>4</v>
      </c>
      <c r="BJ10" s="3"/>
      <c r="BK10" s="3"/>
      <c r="BL10" s="3"/>
      <c r="BM10" s="3"/>
      <c r="BN10" s="3"/>
      <c r="BO10" s="6">
        <f t="shared" si="20"/>
        <v>18.940000000000001</v>
      </c>
      <c r="BP10" s="10">
        <f t="shared" si="21"/>
        <v>4</v>
      </c>
      <c r="BQ10" s="3">
        <f t="shared" si="22"/>
        <v>0</v>
      </c>
      <c r="BR10" s="33">
        <f t="shared" si="23"/>
        <v>22.94</v>
      </c>
      <c r="BS10" s="45">
        <f t="shared" ref="BS10:BS16" si="41">(MIN(BR$5:BR$17)/BR10)*100</f>
        <v>71.883173496076722</v>
      </c>
      <c r="BT10" s="12">
        <v>59.67</v>
      </c>
      <c r="BU10" s="2"/>
      <c r="BV10" s="2"/>
      <c r="BW10" s="3">
        <v>11</v>
      </c>
      <c r="BX10" s="3"/>
      <c r="BY10" s="3"/>
      <c r="BZ10" s="3"/>
      <c r="CA10" s="3"/>
      <c r="CB10" s="3"/>
      <c r="CC10" s="6">
        <f t="shared" si="24"/>
        <v>59.67</v>
      </c>
      <c r="CD10" s="10">
        <f t="shared" si="25"/>
        <v>11</v>
      </c>
      <c r="CE10" s="3">
        <f t="shared" si="26"/>
        <v>0</v>
      </c>
      <c r="CF10" s="11">
        <f t="shared" si="27"/>
        <v>70.67</v>
      </c>
      <c r="CG10" s="45">
        <f t="shared" si="28"/>
        <v>77.444460166973244</v>
      </c>
      <c r="CH10" s="12"/>
      <c r="CI10" s="2"/>
      <c r="CJ10" s="3"/>
      <c r="CK10" s="3"/>
      <c r="CL10" s="3"/>
      <c r="CM10" s="3"/>
      <c r="CN10" s="3"/>
      <c r="CO10" s="6">
        <f t="shared" si="29"/>
        <v>0</v>
      </c>
      <c r="CP10" s="10">
        <f t="shared" si="30"/>
        <v>0</v>
      </c>
      <c r="CQ10" s="3">
        <f t="shared" si="31"/>
        <v>0</v>
      </c>
      <c r="CR10" s="11">
        <f t="shared" si="32"/>
        <v>0</v>
      </c>
      <c r="CS10" s="12"/>
      <c r="CT10" s="2"/>
      <c r="CU10" s="3"/>
      <c r="CV10" s="3"/>
      <c r="CW10" s="3"/>
      <c r="CX10" s="3"/>
      <c r="CY10" s="3"/>
      <c r="CZ10" s="6">
        <f t="shared" si="33"/>
        <v>0</v>
      </c>
      <c r="DA10" s="10">
        <f t="shared" si="34"/>
        <v>0</v>
      </c>
      <c r="DB10" s="3">
        <f t="shared" si="35"/>
        <v>0</v>
      </c>
      <c r="DC10" s="11">
        <f t="shared" si="36"/>
        <v>0</v>
      </c>
      <c r="DD10" s="12"/>
      <c r="DE10" s="2"/>
      <c r="DF10" s="3"/>
      <c r="DG10" s="3"/>
      <c r="DH10" s="3"/>
      <c r="DI10" s="3"/>
      <c r="DJ10" s="3"/>
      <c r="DK10" s="6">
        <f t="shared" si="37"/>
        <v>0</v>
      </c>
      <c r="DL10" s="10">
        <f t="shared" si="38"/>
        <v>0</v>
      </c>
      <c r="DM10" s="3">
        <f t="shared" si="39"/>
        <v>0</v>
      </c>
      <c r="DN10" s="11">
        <f t="shared" si="40"/>
        <v>0</v>
      </c>
    </row>
    <row r="11" spans="1:118" ht="15" x14ac:dyDescent="0.2">
      <c r="A11" s="14">
        <v>4</v>
      </c>
      <c r="B11" s="14">
        <v>3</v>
      </c>
      <c r="C11" s="8" t="s">
        <v>54</v>
      </c>
      <c r="D11" s="30" t="s">
        <v>32</v>
      </c>
      <c r="E11" s="30" t="s">
        <v>34</v>
      </c>
      <c r="F11" s="46">
        <f t="shared" si="0"/>
        <v>340.56623277173645</v>
      </c>
      <c r="G11" s="29">
        <f t="shared" si="1"/>
        <v>279.35000000000002</v>
      </c>
      <c r="H11" s="22">
        <f t="shared" si="2"/>
        <v>204.35000000000002</v>
      </c>
      <c r="I11" s="7">
        <f t="shared" si="3"/>
        <v>0</v>
      </c>
      <c r="J11" s="24">
        <f t="shared" si="4"/>
        <v>75</v>
      </c>
      <c r="K11" s="12">
        <v>59.82</v>
      </c>
      <c r="L11" s="2"/>
      <c r="M11" s="2"/>
      <c r="N11" s="2"/>
      <c r="O11" s="2"/>
      <c r="P11" s="2"/>
      <c r="Q11" s="2"/>
      <c r="R11" s="3">
        <v>40</v>
      </c>
      <c r="S11" s="3"/>
      <c r="T11" s="3"/>
      <c r="U11" s="3"/>
      <c r="V11" s="3"/>
      <c r="W11" s="13"/>
      <c r="X11" s="6">
        <f t="shared" si="5"/>
        <v>59.82</v>
      </c>
      <c r="Y11" s="10">
        <f t="shared" si="6"/>
        <v>40</v>
      </c>
      <c r="Z11" s="3">
        <f t="shared" si="7"/>
        <v>0</v>
      </c>
      <c r="AA11" s="11">
        <f t="shared" si="8"/>
        <v>99.82</v>
      </c>
      <c r="AB11" s="45">
        <f t="shared" si="9"/>
        <v>66.609897816068937</v>
      </c>
      <c r="AC11" s="12">
        <v>42.61</v>
      </c>
      <c r="AD11" s="2"/>
      <c r="AE11" s="2"/>
      <c r="AF11" s="2"/>
      <c r="AG11" s="3">
        <v>12</v>
      </c>
      <c r="AH11" s="3"/>
      <c r="AI11" s="3"/>
      <c r="AJ11" s="3"/>
      <c r="AK11" s="3"/>
      <c r="AL11" s="3"/>
      <c r="AM11" s="6">
        <f t="shared" si="10"/>
        <v>42.61</v>
      </c>
      <c r="AN11" s="10">
        <f t="shared" si="11"/>
        <v>12</v>
      </c>
      <c r="AO11" s="3">
        <f t="shared" si="12"/>
        <v>0</v>
      </c>
      <c r="AP11" s="11">
        <f t="shared" si="13"/>
        <v>54.61</v>
      </c>
      <c r="AQ11" s="45">
        <f t="shared" si="14"/>
        <v>56.473173411463108</v>
      </c>
      <c r="AR11" s="12">
        <v>7.35</v>
      </c>
      <c r="AS11" s="2">
        <v>4.46</v>
      </c>
      <c r="AT11" s="2"/>
      <c r="AU11" s="3">
        <v>3</v>
      </c>
      <c r="AV11" s="3"/>
      <c r="AW11" s="3"/>
      <c r="AX11" s="3"/>
      <c r="AY11" s="3"/>
      <c r="AZ11" s="3"/>
      <c r="BA11" s="6">
        <f t="shared" si="15"/>
        <v>11.809999999999999</v>
      </c>
      <c r="BB11" s="10">
        <f t="shared" si="16"/>
        <v>3</v>
      </c>
      <c r="BC11" s="3">
        <f t="shared" si="17"/>
        <v>0</v>
      </c>
      <c r="BD11" s="11">
        <f t="shared" si="18"/>
        <v>14.809999999999999</v>
      </c>
      <c r="BE11" s="45">
        <f t="shared" si="19"/>
        <v>85.280216070222821</v>
      </c>
      <c r="BF11" s="12">
        <v>19.03</v>
      </c>
      <c r="BG11" s="2"/>
      <c r="BH11" s="2"/>
      <c r="BI11" s="3">
        <v>5</v>
      </c>
      <c r="BJ11" s="3"/>
      <c r="BK11" s="3"/>
      <c r="BL11" s="3"/>
      <c r="BM11" s="3"/>
      <c r="BN11" s="3"/>
      <c r="BO11" s="6">
        <f t="shared" si="20"/>
        <v>19.03</v>
      </c>
      <c r="BP11" s="10">
        <f t="shared" si="21"/>
        <v>5</v>
      </c>
      <c r="BQ11" s="3">
        <f t="shared" si="22"/>
        <v>0</v>
      </c>
      <c r="BR11" s="11">
        <f t="shared" si="23"/>
        <v>24.03</v>
      </c>
      <c r="BS11" s="45">
        <f t="shared" si="41"/>
        <v>68.622555139409087</v>
      </c>
      <c r="BT11" s="12">
        <v>71.08</v>
      </c>
      <c r="BU11" s="2"/>
      <c r="BV11" s="2"/>
      <c r="BW11" s="3">
        <v>15</v>
      </c>
      <c r="BX11" s="3"/>
      <c r="BY11" s="3"/>
      <c r="BZ11" s="3"/>
      <c r="CA11" s="3"/>
      <c r="CB11" s="3"/>
      <c r="CC11" s="6">
        <f t="shared" si="24"/>
        <v>71.08</v>
      </c>
      <c r="CD11" s="10">
        <f t="shared" si="25"/>
        <v>15</v>
      </c>
      <c r="CE11" s="3">
        <f t="shared" si="26"/>
        <v>0</v>
      </c>
      <c r="CF11" s="11">
        <f t="shared" si="27"/>
        <v>86.08</v>
      </c>
      <c r="CG11" s="45">
        <f t="shared" si="28"/>
        <v>63.580390334572492</v>
      </c>
      <c r="CH11" s="12"/>
      <c r="CI11" s="2"/>
      <c r="CJ11" s="3"/>
      <c r="CK11" s="3"/>
      <c r="CL11" s="3"/>
      <c r="CM11" s="3"/>
      <c r="CN11" s="3"/>
      <c r="CO11" s="6">
        <f t="shared" si="29"/>
        <v>0</v>
      </c>
      <c r="CP11" s="10">
        <f t="shared" si="30"/>
        <v>0</v>
      </c>
      <c r="CQ11" s="3">
        <f t="shared" si="31"/>
        <v>0</v>
      </c>
      <c r="CR11" s="11">
        <f t="shared" si="32"/>
        <v>0</v>
      </c>
      <c r="CS11" s="12"/>
      <c r="CT11" s="2"/>
      <c r="CU11" s="3"/>
      <c r="CV11" s="3"/>
      <c r="CW11" s="3"/>
      <c r="CX11" s="3"/>
      <c r="CY11" s="3"/>
      <c r="CZ11" s="6">
        <f t="shared" si="33"/>
        <v>0</v>
      </c>
      <c r="DA11" s="10">
        <f t="shared" si="34"/>
        <v>0</v>
      </c>
      <c r="DB11" s="3">
        <f t="shared" si="35"/>
        <v>0</v>
      </c>
      <c r="DC11" s="11">
        <f t="shared" si="36"/>
        <v>0</v>
      </c>
      <c r="DD11" s="12"/>
      <c r="DE11" s="2"/>
      <c r="DF11" s="3"/>
      <c r="DG11" s="3"/>
      <c r="DH11" s="3"/>
      <c r="DI11" s="3"/>
      <c r="DJ11" s="3"/>
      <c r="DK11" s="6">
        <f t="shared" si="37"/>
        <v>0</v>
      </c>
      <c r="DL11" s="10">
        <f t="shared" si="38"/>
        <v>0</v>
      </c>
      <c r="DM11" s="3">
        <f t="shared" si="39"/>
        <v>0</v>
      </c>
      <c r="DN11" s="11">
        <f t="shared" si="40"/>
        <v>0</v>
      </c>
    </row>
    <row r="12" spans="1:118" ht="15" x14ac:dyDescent="0.2">
      <c r="A12" s="14">
        <v>5</v>
      </c>
      <c r="B12" s="14">
        <v>4</v>
      </c>
      <c r="C12" s="8" t="s">
        <v>55</v>
      </c>
      <c r="D12" s="30" t="s">
        <v>32</v>
      </c>
      <c r="E12" s="31" t="s">
        <v>34</v>
      </c>
      <c r="F12" s="46">
        <f t="shared" si="0"/>
        <v>316.05903408797212</v>
      </c>
      <c r="G12" s="29">
        <f t="shared" si="1"/>
        <v>278.21999999999997</v>
      </c>
      <c r="H12" s="22">
        <f t="shared" si="2"/>
        <v>181.21999999999997</v>
      </c>
      <c r="I12" s="7">
        <f t="shared" si="3"/>
        <v>5</v>
      </c>
      <c r="J12" s="32">
        <f t="shared" si="4"/>
        <v>92</v>
      </c>
      <c r="K12" s="12">
        <v>46.49</v>
      </c>
      <c r="L12" s="2"/>
      <c r="M12" s="2"/>
      <c r="N12" s="2"/>
      <c r="O12" s="2"/>
      <c r="P12" s="2"/>
      <c r="Q12" s="2"/>
      <c r="R12" s="3">
        <v>20</v>
      </c>
      <c r="S12" s="3"/>
      <c r="T12" s="3"/>
      <c r="U12" s="3"/>
      <c r="V12" s="3"/>
      <c r="W12" s="13"/>
      <c r="X12" s="6">
        <f t="shared" si="5"/>
        <v>46.49</v>
      </c>
      <c r="Y12" s="10">
        <f t="shared" si="6"/>
        <v>20</v>
      </c>
      <c r="Z12" s="3">
        <f t="shared" si="7"/>
        <v>0</v>
      </c>
      <c r="AA12" s="33">
        <f t="shared" si="8"/>
        <v>66.490000000000009</v>
      </c>
      <c r="AB12" s="45">
        <f t="shared" si="9"/>
        <v>100</v>
      </c>
      <c r="AC12" s="12">
        <v>39.229999999999997</v>
      </c>
      <c r="AD12" s="2"/>
      <c r="AE12" s="2"/>
      <c r="AF12" s="2"/>
      <c r="AG12" s="3">
        <v>12</v>
      </c>
      <c r="AH12" s="3"/>
      <c r="AI12" s="3"/>
      <c r="AJ12" s="3"/>
      <c r="AK12" s="3"/>
      <c r="AL12" s="3"/>
      <c r="AM12" s="6">
        <f t="shared" si="10"/>
        <v>39.229999999999997</v>
      </c>
      <c r="AN12" s="10">
        <f t="shared" si="11"/>
        <v>12</v>
      </c>
      <c r="AO12" s="3">
        <f t="shared" si="12"/>
        <v>0</v>
      </c>
      <c r="AP12" s="11">
        <f t="shared" si="13"/>
        <v>51.23</v>
      </c>
      <c r="AQ12" s="45">
        <f t="shared" si="14"/>
        <v>60.199102088619952</v>
      </c>
      <c r="AR12" s="12">
        <v>6.12</v>
      </c>
      <c r="AS12" s="2">
        <v>4.42</v>
      </c>
      <c r="AT12" s="2"/>
      <c r="AU12" s="3">
        <v>15</v>
      </c>
      <c r="AV12" s="3"/>
      <c r="AW12" s="3"/>
      <c r="AX12" s="3"/>
      <c r="AY12" s="3"/>
      <c r="AZ12" s="3"/>
      <c r="BA12" s="6">
        <f t="shared" si="15"/>
        <v>10.54</v>
      </c>
      <c r="BB12" s="10">
        <f t="shared" si="16"/>
        <v>15</v>
      </c>
      <c r="BC12" s="3">
        <f t="shared" si="17"/>
        <v>0</v>
      </c>
      <c r="BD12" s="11">
        <f t="shared" si="18"/>
        <v>25.54</v>
      </c>
      <c r="BE12" s="45">
        <f t="shared" si="19"/>
        <v>49.451840250587317</v>
      </c>
      <c r="BF12" s="12">
        <v>15.54</v>
      </c>
      <c r="BG12" s="2"/>
      <c r="BH12" s="2"/>
      <c r="BI12" s="3">
        <v>15</v>
      </c>
      <c r="BJ12" s="3"/>
      <c r="BK12" s="3"/>
      <c r="BL12" s="3"/>
      <c r="BM12" s="3"/>
      <c r="BN12" s="3"/>
      <c r="BO12" s="6">
        <f t="shared" si="20"/>
        <v>15.54</v>
      </c>
      <c r="BP12" s="10">
        <f t="shared" si="21"/>
        <v>15</v>
      </c>
      <c r="BQ12" s="3">
        <f t="shared" si="22"/>
        <v>0</v>
      </c>
      <c r="BR12" s="33">
        <f t="shared" si="23"/>
        <v>30.54</v>
      </c>
      <c r="BS12" s="45">
        <f t="shared" si="41"/>
        <v>53.9947609692207</v>
      </c>
      <c r="BT12" s="12">
        <v>69.42</v>
      </c>
      <c r="BU12" s="2"/>
      <c r="BV12" s="2"/>
      <c r="BW12" s="3">
        <v>30</v>
      </c>
      <c r="BX12" s="3">
        <v>1</v>
      </c>
      <c r="BY12" s="3"/>
      <c r="BZ12" s="3"/>
      <c r="CA12" s="3"/>
      <c r="CB12" s="3"/>
      <c r="CC12" s="6">
        <f t="shared" si="24"/>
        <v>69.42</v>
      </c>
      <c r="CD12" s="10">
        <f t="shared" si="25"/>
        <v>30</v>
      </c>
      <c r="CE12" s="3">
        <f t="shared" si="26"/>
        <v>5</v>
      </c>
      <c r="CF12" s="11">
        <f t="shared" si="27"/>
        <v>104.42</v>
      </c>
      <c r="CG12" s="45">
        <f t="shared" si="28"/>
        <v>52.41333077954414</v>
      </c>
      <c r="CH12" s="12"/>
      <c r="CI12" s="2"/>
      <c r="CJ12" s="3"/>
      <c r="CK12" s="3"/>
      <c r="CL12" s="3"/>
      <c r="CM12" s="3"/>
      <c r="CN12" s="3"/>
      <c r="CO12" s="6">
        <f t="shared" si="29"/>
        <v>0</v>
      </c>
      <c r="CP12" s="10">
        <f t="shared" si="30"/>
        <v>0</v>
      </c>
      <c r="CQ12" s="3">
        <f t="shared" si="31"/>
        <v>0</v>
      </c>
      <c r="CR12" s="11">
        <f t="shared" si="32"/>
        <v>0</v>
      </c>
      <c r="CS12" s="12"/>
      <c r="CT12" s="2"/>
      <c r="CU12" s="3"/>
      <c r="CV12" s="3"/>
      <c r="CW12" s="3"/>
      <c r="CX12" s="3"/>
      <c r="CY12" s="3"/>
      <c r="CZ12" s="6">
        <f t="shared" si="33"/>
        <v>0</v>
      </c>
      <c r="DA12" s="10">
        <f t="shared" si="34"/>
        <v>0</v>
      </c>
      <c r="DB12" s="3">
        <f t="shared" si="35"/>
        <v>0</v>
      </c>
      <c r="DC12" s="11">
        <f t="shared" si="36"/>
        <v>0</v>
      </c>
      <c r="DD12" s="12"/>
      <c r="DE12" s="2"/>
      <c r="DF12" s="3"/>
      <c r="DG12" s="3"/>
      <c r="DH12" s="3"/>
      <c r="DI12" s="3"/>
      <c r="DJ12" s="3"/>
      <c r="DK12" s="6">
        <f t="shared" si="37"/>
        <v>0</v>
      </c>
      <c r="DL12" s="10">
        <f t="shared" si="38"/>
        <v>0</v>
      </c>
      <c r="DM12" s="3">
        <f t="shared" si="39"/>
        <v>0</v>
      </c>
      <c r="DN12" s="11">
        <f t="shared" si="40"/>
        <v>0</v>
      </c>
    </row>
    <row r="13" spans="1:118" ht="15" x14ac:dyDescent="0.2">
      <c r="A13" s="14">
        <v>6</v>
      </c>
      <c r="B13" s="14">
        <v>5</v>
      </c>
      <c r="C13" s="8" t="s">
        <v>50</v>
      </c>
      <c r="D13" s="30" t="s">
        <v>32</v>
      </c>
      <c r="E13" s="31" t="s">
        <v>34</v>
      </c>
      <c r="F13" s="46">
        <f t="shared" si="0"/>
        <v>310.75040857108297</v>
      </c>
      <c r="G13" s="29">
        <f t="shared" si="1"/>
        <v>290.87</v>
      </c>
      <c r="H13" s="22">
        <f t="shared" si="2"/>
        <v>190.87</v>
      </c>
      <c r="I13" s="7">
        <f t="shared" si="3"/>
        <v>0</v>
      </c>
      <c r="J13" s="32">
        <f t="shared" si="4"/>
        <v>100</v>
      </c>
      <c r="K13" s="12">
        <v>59.72</v>
      </c>
      <c r="L13" s="2"/>
      <c r="M13" s="2"/>
      <c r="N13" s="2"/>
      <c r="O13" s="2"/>
      <c r="P13" s="2"/>
      <c r="Q13" s="2"/>
      <c r="R13" s="3">
        <v>50</v>
      </c>
      <c r="S13" s="3"/>
      <c r="T13" s="3"/>
      <c r="U13" s="3"/>
      <c r="V13" s="3"/>
      <c r="W13" s="13"/>
      <c r="X13" s="6">
        <f t="shared" si="5"/>
        <v>59.72</v>
      </c>
      <c r="Y13" s="10">
        <f t="shared" si="6"/>
        <v>50</v>
      </c>
      <c r="Z13" s="3">
        <f t="shared" si="7"/>
        <v>0</v>
      </c>
      <c r="AA13" s="33">
        <f t="shared" si="8"/>
        <v>109.72</v>
      </c>
      <c r="AB13" s="45">
        <f t="shared" si="9"/>
        <v>60.599708348523528</v>
      </c>
      <c r="AC13" s="12">
        <v>38.950000000000003</v>
      </c>
      <c r="AD13" s="2"/>
      <c r="AE13" s="2"/>
      <c r="AF13" s="2"/>
      <c r="AG13" s="3">
        <v>5</v>
      </c>
      <c r="AH13" s="3"/>
      <c r="AI13" s="3"/>
      <c r="AJ13" s="3"/>
      <c r="AK13" s="3"/>
      <c r="AL13" s="3"/>
      <c r="AM13" s="6">
        <f t="shared" si="10"/>
        <v>38.950000000000003</v>
      </c>
      <c r="AN13" s="10">
        <f t="shared" si="11"/>
        <v>5</v>
      </c>
      <c r="AO13" s="3">
        <f t="shared" si="12"/>
        <v>0</v>
      </c>
      <c r="AP13" s="11">
        <f t="shared" si="13"/>
        <v>43.95</v>
      </c>
      <c r="AQ13" s="45">
        <f t="shared" si="14"/>
        <v>70.170648464163818</v>
      </c>
      <c r="AR13" s="12">
        <v>7.9</v>
      </c>
      <c r="AS13" s="2">
        <v>5.49</v>
      </c>
      <c r="AT13" s="2"/>
      <c r="AU13" s="3">
        <v>12</v>
      </c>
      <c r="AV13" s="3"/>
      <c r="AW13" s="3"/>
      <c r="AX13" s="3"/>
      <c r="AY13" s="3"/>
      <c r="AZ13" s="3"/>
      <c r="BA13" s="6">
        <f t="shared" si="15"/>
        <v>13.39</v>
      </c>
      <c r="BB13" s="10">
        <f t="shared" si="16"/>
        <v>12</v>
      </c>
      <c r="BC13" s="3">
        <f t="shared" si="17"/>
        <v>0</v>
      </c>
      <c r="BD13" s="11">
        <f t="shared" si="18"/>
        <v>25.39</v>
      </c>
      <c r="BE13" s="45">
        <f t="shared" si="19"/>
        <v>49.743993698306419</v>
      </c>
      <c r="BF13" s="12">
        <v>14.38</v>
      </c>
      <c r="BG13" s="2"/>
      <c r="BH13" s="2"/>
      <c r="BI13" s="3">
        <v>10</v>
      </c>
      <c r="BJ13" s="3"/>
      <c r="BK13" s="3"/>
      <c r="BL13" s="3"/>
      <c r="BM13" s="3"/>
      <c r="BN13" s="3"/>
      <c r="BO13" s="6">
        <f t="shared" si="20"/>
        <v>14.38</v>
      </c>
      <c r="BP13" s="10">
        <f t="shared" si="21"/>
        <v>10</v>
      </c>
      <c r="BQ13" s="3">
        <f t="shared" si="22"/>
        <v>0</v>
      </c>
      <c r="BR13" s="33">
        <f t="shared" si="23"/>
        <v>24.380000000000003</v>
      </c>
      <c r="BS13" s="45">
        <f t="shared" si="41"/>
        <v>67.637407711238723</v>
      </c>
      <c r="BT13" s="12">
        <v>64.430000000000007</v>
      </c>
      <c r="BU13" s="2"/>
      <c r="BV13" s="2"/>
      <c r="BW13" s="3">
        <v>23</v>
      </c>
      <c r="BX13" s="3"/>
      <c r="BY13" s="3"/>
      <c r="BZ13" s="3"/>
      <c r="CA13" s="3"/>
      <c r="CB13" s="3"/>
      <c r="CC13" s="6">
        <f t="shared" si="24"/>
        <v>64.430000000000007</v>
      </c>
      <c r="CD13" s="10">
        <f t="shared" si="25"/>
        <v>23</v>
      </c>
      <c r="CE13" s="3">
        <f t="shared" si="26"/>
        <v>0</v>
      </c>
      <c r="CF13" s="11">
        <f t="shared" si="27"/>
        <v>87.43</v>
      </c>
      <c r="CG13" s="45">
        <f t="shared" si="28"/>
        <v>62.598650348850505</v>
      </c>
      <c r="CH13" s="12"/>
      <c r="CI13" s="2"/>
      <c r="CJ13" s="3"/>
      <c r="CK13" s="3"/>
      <c r="CL13" s="3"/>
      <c r="CM13" s="3"/>
      <c r="CN13" s="3"/>
      <c r="CO13" s="6">
        <f t="shared" si="29"/>
        <v>0</v>
      </c>
      <c r="CP13" s="10">
        <f t="shared" si="30"/>
        <v>0</v>
      </c>
      <c r="CQ13" s="3">
        <f t="shared" si="31"/>
        <v>0</v>
      </c>
      <c r="CR13" s="11">
        <f t="shared" si="32"/>
        <v>0</v>
      </c>
      <c r="CS13" s="12"/>
      <c r="CT13" s="2"/>
      <c r="CU13" s="3"/>
      <c r="CV13" s="3"/>
      <c r="CW13" s="3"/>
      <c r="CX13" s="3"/>
      <c r="CY13" s="3"/>
      <c r="CZ13" s="6">
        <f t="shared" si="33"/>
        <v>0</v>
      </c>
      <c r="DA13" s="10">
        <f t="shared" si="34"/>
        <v>0</v>
      </c>
      <c r="DB13" s="3">
        <f t="shared" si="35"/>
        <v>0</v>
      </c>
      <c r="DC13" s="11">
        <f t="shared" si="36"/>
        <v>0</v>
      </c>
      <c r="DD13" s="12"/>
      <c r="DE13" s="2"/>
      <c r="DF13" s="3"/>
      <c r="DG13" s="3"/>
      <c r="DH13" s="3"/>
      <c r="DI13" s="3"/>
      <c r="DJ13" s="3"/>
      <c r="DK13" s="6">
        <f t="shared" si="37"/>
        <v>0</v>
      </c>
      <c r="DL13" s="10">
        <f t="shared" si="38"/>
        <v>0</v>
      </c>
      <c r="DM13" s="3">
        <f t="shared" si="39"/>
        <v>0</v>
      </c>
      <c r="DN13" s="11">
        <f t="shared" si="40"/>
        <v>0</v>
      </c>
    </row>
    <row r="14" spans="1:118" ht="15" x14ac:dyDescent="0.2">
      <c r="A14" s="14">
        <v>8</v>
      </c>
      <c r="B14" s="14">
        <v>6</v>
      </c>
      <c r="C14" s="8" t="s">
        <v>51</v>
      </c>
      <c r="D14" s="31" t="s">
        <v>32</v>
      </c>
      <c r="E14" s="30" t="s">
        <v>34</v>
      </c>
      <c r="F14" s="46">
        <f t="shared" si="0"/>
        <v>222.40223838511344</v>
      </c>
      <c r="G14" s="29">
        <f t="shared" si="1"/>
        <v>383.77</v>
      </c>
      <c r="H14" s="22">
        <f t="shared" si="2"/>
        <v>195.77</v>
      </c>
      <c r="I14" s="7">
        <f t="shared" si="3"/>
        <v>15</v>
      </c>
      <c r="J14" s="24">
        <f t="shared" si="4"/>
        <v>173</v>
      </c>
      <c r="K14" s="12">
        <v>57.28</v>
      </c>
      <c r="L14" s="2"/>
      <c r="M14" s="2"/>
      <c r="N14" s="2"/>
      <c r="O14" s="2"/>
      <c r="P14" s="2"/>
      <c r="Q14" s="2"/>
      <c r="R14" s="3">
        <v>80</v>
      </c>
      <c r="S14" s="3"/>
      <c r="T14" s="3"/>
      <c r="U14" s="3"/>
      <c r="V14" s="3"/>
      <c r="W14" s="13"/>
      <c r="X14" s="6">
        <f t="shared" si="5"/>
        <v>57.28</v>
      </c>
      <c r="Y14" s="10">
        <f t="shared" si="6"/>
        <v>80</v>
      </c>
      <c r="Z14" s="3">
        <f t="shared" si="7"/>
        <v>0</v>
      </c>
      <c r="AA14" s="33">
        <f t="shared" si="8"/>
        <v>137.28</v>
      </c>
      <c r="AB14" s="45">
        <f t="shared" si="9"/>
        <v>48.433857808857816</v>
      </c>
      <c r="AC14" s="12">
        <v>38.520000000000003</v>
      </c>
      <c r="AD14" s="2"/>
      <c r="AE14" s="2"/>
      <c r="AF14" s="2"/>
      <c r="AG14" s="3">
        <v>35</v>
      </c>
      <c r="AH14" s="3"/>
      <c r="AI14" s="3"/>
      <c r="AJ14" s="3"/>
      <c r="AK14" s="3"/>
      <c r="AL14" s="3"/>
      <c r="AM14" s="6">
        <f t="shared" si="10"/>
        <v>38.520000000000003</v>
      </c>
      <c r="AN14" s="10">
        <f t="shared" si="11"/>
        <v>35</v>
      </c>
      <c r="AO14" s="3">
        <f t="shared" si="12"/>
        <v>0</v>
      </c>
      <c r="AP14" s="11">
        <f t="shared" si="13"/>
        <v>73.52000000000001</v>
      </c>
      <c r="AQ14" s="45">
        <f t="shared" si="14"/>
        <v>41.947769314472247</v>
      </c>
      <c r="AR14" s="12">
        <v>4.12</v>
      </c>
      <c r="AS14" s="2">
        <v>3.43</v>
      </c>
      <c r="AT14" s="2"/>
      <c r="AU14" s="3">
        <v>29</v>
      </c>
      <c r="AV14" s="3"/>
      <c r="AW14" s="3"/>
      <c r="AX14" s="3"/>
      <c r="AY14" s="3"/>
      <c r="AZ14" s="3"/>
      <c r="BA14" s="6">
        <f t="shared" si="15"/>
        <v>7.5500000000000007</v>
      </c>
      <c r="BB14" s="10">
        <f t="shared" si="16"/>
        <v>29</v>
      </c>
      <c r="BC14" s="3">
        <f t="shared" si="17"/>
        <v>0</v>
      </c>
      <c r="BD14" s="11">
        <f t="shared" si="18"/>
        <v>36.549999999999997</v>
      </c>
      <c r="BE14" s="45">
        <f t="shared" si="19"/>
        <v>34.555403556771545</v>
      </c>
      <c r="BF14" s="12">
        <v>18.3</v>
      </c>
      <c r="BG14" s="2"/>
      <c r="BH14" s="2"/>
      <c r="BI14" s="3">
        <v>13</v>
      </c>
      <c r="BJ14" s="3"/>
      <c r="BK14" s="3"/>
      <c r="BL14" s="3"/>
      <c r="BM14" s="3">
        <v>1</v>
      </c>
      <c r="BN14" s="3"/>
      <c r="BO14" s="6">
        <f t="shared" si="20"/>
        <v>18.3</v>
      </c>
      <c r="BP14" s="10">
        <f t="shared" si="21"/>
        <v>13</v>
      </c>
      <c r="BQ14" s="3">
        <f t="shared" si="22"/>
        <v>10</v>
      </c>
      <c r="BR14" s="33">
        <f t="shared" si="23"/>
        <v>41.3</v>
      </c>
      <c r="BS14" s="45">
        <f t="shared" si="41"/>
        <v>39.927360774818411</v>
      </c>
      <c r="BT14" s="12">
        <v>74.12</v>
      </c>
      <c r="BU14" s="2"/>
      <c r="BV14" s="2"/>
      <c r="BW14" s="3">
        <v>16</v>
      </c>
      <c r="BX14" s="3">
        <v>1</v>
      </c>
      <c r="BY14" s="3"/>
      <c r="BZ14" s="3"/>
      <c r="CA14" s="3"/>
      <c r="CB14" s="3"/>
      <c r="CC14" s="6">
        <f t="shared" si="24"/>
        <v>74.12</v>
      </c>
      <c r="CD14" s="10">
        <f t="shared" si="25"/>
        <v>16</v>
      </c>
      <c r="CE14" s="3">
        <f t="shared" si="26"/>
        <v>5</v>
      </c>
      <c r="CF14" s="11">
        <f t="shared" si="27"/>
        <v>95.12</v>
      </c>
      <c r="CG14" s="45">
        <f t="shared" si="28"/>
        <v>57.537846930193439</v>
      </c>
      <c r="CH14" s="12"/>
      <c r="CI14" s="2"/>
      <c r="CJ14" s="3"/>
      <c r="CK14" s="3"/>
      <c r="CL14" s="3"/>
      <c r="CM14" s="3"/>
      <c r="CN14" s="3"/>
      <c r="CO14" s="6">
        <f t="shared" si="29"/>
        <v>0</v>
      </c>
      <c r="CP14" s="10">
        <f t="shared" si="30"/>
        <v>0</v>
      </c>
      <c r="CQ14" s="3">
        <f t="shared" si="31"/>
        <v>0</v>
      </c>
      <c r="CR14" s="11">
        <f t="shared" si="32"/>
        <v>0</v>
      </c>
      <c r="CS14" s="12"/>
      <c r="CT14" s="2"/>
      <c r="CU14" s="3"/>
      <c r="CV14" s="3"/>
      <c r="CW14" s="3"/>
      <c r="CX14" s="3"/>
      <c r="CY14" s="3"/>
      <c r="CZ14" s="6">
        <f t="shared" si="33"/>
        <v>0</v>
      </c>
      <c r="DA14" s="10">
        <f t="shared" si="34"/>
        <v>0</v>
      </c>
      <c r="DB14" s="3">
        <f t="shared" si="35"/>
        <v>0</v>
      </c>
      <c r="DC14" s="11">
        <f t="shared" si="36"/>
        <v>0</v>
      </c>
      <c r="DD14" s="12"/>
      <c r="DE14" s="2"/>
      <c r="DF14" s="3"/>
      <c r="DG14" s="3"/>
      <c r="DH14" s="3"/>
      <c r="DI14" s="3"/>
      <c r="DJ14" s="3"/>
      <c r="DK14" s="6">
        <f t="shared" si="37"/>
        <v>0</v>
      </c>
      <c r="DL14" s="10">
        <f t="shared" si="38"/>
        <v>0</v>
      </c>
      <c r="DM14" s="3">
        <f t="shared" si="39"/>
        <v>0</v>
      </c>
      <c r="DN14" s="11">
        <f t="shared" si="40"/>
        <v>0</v>
      </c>
    </row>
    <row r="15" spans="1:118" ht="15" x14ac:dyDescent="0.2">
      <c r="A15" s="14">
        <v>9</v>
      </c>
      <c r="B15" s="14">
        <v>7</v>
      </c>
      <c r="C15" s="8" t="s">
        <v>44</v>
      </c>
      <c r="D15" s="31" t="s">
        <v>32</v>
      </c>
      <c r="E15" s="30" t="s">
        <v>34</v>
      </c>
      <c r="F15" s="46">
        <f t="shared" si="0"/>
        <v>210.49432633607796</v>
      </c>
      <c r="G15" s="29">
        <f t="shared" si="1"/>
        <v>440.4</v>
      </c>
      <c r="H15" s="22">
        <f t="shared" si="2"/>
        <v>280.39999999999998</v>
      </c>
      <c r="I15" s="7">
        <f t="shared" si="3"/>
        <v>0</v>
      </c>
      <c r="J15" s="24">
        <f t="shared" si="4"/>
        <v>160</v>
      </c>
      <c r="K15" s="12">
        <v>88.21</v>
      </c>
      <c r="L15" s="2"/>
      <c r="M15" s="2"/>
      <c r="N15" s="2"/>
      <c r="O15" s="2"/>
      <c r="P15" s="2"/>
      <c r="Q15" s="2"/>
      <c r="R15" s="3">
        <v>100</v>
      </c>
      <c r="S15" s="3"/>
      <c r="T15" s="3"/>
      <c r="U15" s="3"/>
      <c r="V15" s="3"/>
      <c r="W15" s="13"/>
      <c r="X15" s="6">
        <f t="shared" si="5"/>
        <v>88.21</v>
      </c>
      <c r="Y15" s="10">
        <f t="shared" si="6"/>
        <v>100</v>
      </c>
      <c r="Z15" s="3">
        <f t="shared" si="7"/>
        <v>0</v>
      </c>
      <c r="AA15" s="33">
        <f t="shared" si="8"/>
        <v>188.20999999999998</v>
      </c>
      <c r="AB15" s="45">
        <f t="shared" si="9"/>
        <v>35.327559640826742</v>
      </c>
      <c r="AC15" s="12">
        <v>62.17</v>
      </c>
      <c r="AD15" s="2"/>
      <c r="AE15" s="2"/>
      <c r="AF15" s="2"/>
      <c r="AG15" s="3">
        <v>7</v>
      </c>
      <c r="AH15" s="3"/>
      <c r="AI15" s="3"/>
      <c r="AJ15" s="3"/>
      <c r="AK15" s="3"/>
      <c r="AL15" s="3"/>
      <c r="AM15" s="6">
        <f t="shared" si="10"/>
        <v>62.17</v>
      </c>
      <c r="AN15" s="10">
        <f t="shared" si="11"/>
        <v>7</v>
      </c>
      <c r="AO15" s="3">
        <f t="shared" si="12"/>
        <v>0</v>
      </c>
      <c r="AP15" s="11">
        <f t="shared" si="13"/>
        <v>69.17</v>
      </c>
      <c r="AQ15" s="45">
        <f t="shared" si="14"/>
        <v>44.585803093826804</v>
      </c>
      <c r="AR15" s="12">
        <v>7.16</v>
      </c>
      <c r="AS15" s="2">
        <v>7.32</v>
      </c>
      <c r="AT15" s="2"/>
      <c r="AU15" s="3">
        <v>31</v>
      </c>
      <c r="AV15" s="3"/>
      <c r="AW15" s="3"/>
      <c r="AX15" s="3"/>
      <c r="AY15" s="3"/>
      <c r="AZ15" s="3"/>
      <c r="BA15" s="6">
        <f t="shared" si="15"/>
        <v>14.48</v>
      </c>
      <c r="BB15" s="10">
        <f t="shared" si="16"/>
        <v>31</v>
      </c>
      <c r="BC15" s="3">
        <f t="shared" si="17"/>
        <v>0</v>
      </c>
      <c r="BD15" s="11">
        <f t="shared" si="18"/>
        <v>45.480000000000004</v>
      </c>
      <c r="BE15" s="45">
        <f t="shared" si="19"/>
        <v>27.770448548812659</v>
      </c>
      <c r="BF15" s="12">
        <v>23.53</v>
      </c>
      <c r="BG15" s="2"/>
      <c r="BH15" s="2"/>
      <c r="BI15" s="3">
        <v>9</v>
      </c>
      <c r="BJ15" s="3"/>
      <c r="BK15" s="3"/>
      <c r="BL15" s="3"/>
      <c r="BM15" s="3"/>
      <c r="BN15" s="3"/>
      <c r="BO15" s="6">
        <f t="shared" si="20"/>
        <v>23.53</v>
      </c>
      <c r="BP15" s="10">
        <f t="shared" si="21"/>
        <v>9</v>
      </c>
      <c r="BQ15" s="3">
        <f t="shared" si="22"/>
        <v>0</v>
      </c>
      <c r="BR15" s="33">
        <f t="shared" si="23"/>
        <v>32.53</v>
      </c>
      <c r="BS15" s="45">
        <f t="shared" si="41"/>
        <v>50.691669228404557</v>
      </c>
      <c r="BT15" s="12">
        <v>92.01</v>
      </c>
      <c r="BU15" s="2"/>
      <c r="BV15" s="2"/>
      <c r="BW15" s="3">
        <v>13</v>
      </c>
      <c r="BX15" s="3"/>
      <c r="BY15" s="3"/>
      <c r="BZ15" s="3"/>
      <c r="CA15" s="3"/>
      <c r="CB15" s="3"/>
      <c r="CC15" s="6">
        <f t="shared" si="24"/>
        <v>92.01</v>
      </c>
      <c r="CD15" s="10">
        <f t="shared" si="25"/>
        <v>13</v>
      </c>
      <c r="CE15" s="3">
        <f t="shared" si="26"/>
        <v>0</v>
      </c>
      <c r="CF15" s="11">
        <f t="shared" si="27"/>
        <v>105.01</v>
      </c>
      <c r="CG15" s="45">
        <f t="shared" si="28"/>
        <v>52.118845824207213</v>
      </c>
      <c r="CH15" s="12"/>
      <c r="CI15" s="2"/>
      <c r="CJ15" s="3"/>
      <c r="CK15" s="3"/>
      <c r="CL15" s="3"/>
      <c r="CM15" s="3"/>
      <c r="CN15" s="3"/>
      <c r="CO15" s="6">
        <f t="shared" si="29"/>
        <v>0</v>
      </c>
      <c r="CP15" s="10">
        <f t="shared" si="30"/>
        <v>0</v>
      </c>
      <c r="CQ15" s="3">
        <f t="shared" si="31"/>
        <v>0</v>
      </c>
      <c r="CR15" s="11">
        <f t="shared" si="32"/>
        <v>0</v>
      </c>
      <c r="CS15" s="12"/>
      <c r="CT15" s="2"/>
      <c r="CU15" s="3"/>
      <c r="CV15" s="3"/>
      <c r="CW15" s="3"/>
      <c r="CX15" s="3"/>
      <c r="CY15" s="3"/>
      <c r="CZ15" s="6">
        <f t="shared" si="33"/>
        <v>0</v>
      </c>
      <c r="DA15" s="10">
        <f t="shared" si="34"/>
        <v>0</v>
      </c>
      <c r="DB15" s="3">
        <f t="shared" si="35"/>
        <v>0</v>
      </c>
      <c r="DC15" s="11">
        <f t="shared" si="36"/>
        <v>0</v>
      </c>
      <c r="DD15" s="12"/>
      <c r="DE15" s="2"/>
      <c r="DF15" s="3"/>
      <c r="DG15" s="3"/>
      <c r="DH15" s="3"/>
      <c r="DI15" s="3"/>
      <c r="DJ15" s="3"/>
      <c r="DK15" s="6">
        <f t="shared" si="37"/>
        <v>0</v>
      </c>
      <c r="DL15" s="10">
        <f t="shared" si="38"/>
        <v>0</v>
      </c>
      <c r="DM15" s="3">
        <f t="shared" si="39"/>
        <v>0</v>
      </c>
      <c r="DN15" s="11">
        <f t="shared" si="40"/>
        <v>0</v>
      </c>
    </row>
    <row r="16" spans="1:118" ht="15" x14ac:dyDescent="0.2">
      <c r="A16" s="14">
        <v>10</v>
      </c>
      <c r="B16" s="14">
        <v>8</v>
      </c>
      <c r="C16" s="8" t="s">
        <v>53</v>
      </c>
      <c r="D16" s="31" t="s">
        <v>32</v>
      </c>
      <c r="E16" s="30" t="s">
        <v>34</v>
      </c>
      <c r="F16" s="46">
        <f t="shared" si="0"/>
        <v>186.90862516362893</v>
      </c>
      <c r="G16" s="29">
        <f t="shared" si="1"/>
        <v>454.66999999999996</v>
      </c>
      <c r="H16" s="22">
        <f t="shared" si="2"/>
        <v>263.66999999999996</v>
      </c>
      <c r="I16" s="7">
        <f t="shared" si="3"/>
        <v>20</v>
      </c>
      <c r="J16" s="24">
        <f t="shared" si="4"/>
        <v>171</v>
      </c>
      <c r="K16" s="12">
        <v>63.65</v>
      </c>
      <c r="L16" s="2"/>
      <c r="M16" s="2"/>
      <c r="N16" s="2"/>
      <c r="O16" s="2"/>
      <c r="P16" s="2"/>
      <c r="Q16" s="2"/>
      <c r="R16" s="3">
        <v>70</v>
      </c>
      <c r="S16" s="3"/>
      <c r="T16" s="3"/>
      <c r="U16" s="3"/>
      <c r="V16" s="3"/>
      <c r="W16" s="13"/>
      <c r="X16" s="6">
        <f t="shared" si="5"/>
        <v>63.65</v>
      </c>
      <c r="Y16" s="10">
        <f t="shared" si="6"/>
        <v>70</v>
      </c>
      <c r="Z16" s="3">
        <f t="shared" si="7"/>
        <v>0</v>
      </c>
      <c r="AA16" s="33">
        <f t="shared" si="8"/>
        <v>133.65</v>
      </c>
      <c r="AB16" s="45">
        <f t="shared" si="9"/>
        <v>49.749345304900864</v>
      </c>
      <c r="AC16" s="12">
        <v>48.14</v>
      </c>
      <c r="AD16" s="2"/>
      <c r="AE16" s="2"/>
      <c r="AF16" s="2"/>
      <c r="AG16" s="3">
        <v>44</v>
      </c>
      <c r="AH16" s="3"/>
      <c r="AI16" s="3"/>
      <c r="AJ16" s="3"/>
      <c r="AK16" s="3"/>
      <c r="AL16" s="3"/>
      <c r="AM16" s="6">
        <f t="shared" si="10"/>
        <v>48.14</v>
      </c>
      <c r="AN16" s="10">
        <f t="shared" si="11"/>
        <v>44</v>
      </c>
      <c r="AO16" s="3">
        <f t="shared" si="12"/>
        <v>0</v>
      </c>
      <c r="AP16" s="11">
        <f t="shared" si="13"/>
        <v>92.14</v>
      </c>
      <c r="AQ16" s="45">
        <f t="shared" si="14"/>
        <v>33.470805296288262</v>
      </c>
      <c r="AR16" s="12">
        <v>10.98</v>
      </c>
      <c r="AS16" s="2">
        <v>10.02</v>
      </c>
      <c r="AT16" s="2"/>
      <c r="AU16" s="3">
        <v>18</v>
      </c>
      <c r="AV16" s="3"/>
      <c r="AW16" s="3"/>
      <c r="AX16" s="3"/>
      <c r="AY16" s="3"/>
      <c r="AZ16" s="3"/>
      <c r="BA16" s="6">
        <f t="shared" si="15"/>
        <v>21</v>
      </c>
      <c r="BB16" s="10">
        <f t="shared" si="16"/>
        <v>18</v>
      </c>
      <c r="BC16" s="3">
        <f t="shared" si="17"/>
        <v>0</v>
      </c>
      <c r="BD16" s="11">
        <f t="shared" si="18"/>
        <v>39</v>
      </c>
      <c r="BE16" s="45">
        <f t="shared" si="19"/>
        <v>32.384615384615387</v>
      </c>
      <c r="BF16" s="12">
        <v>26.32</v>
      </c>
      <c r="BG16" s="2"/>
      <c r="BH16" s="2"/>
      <c r="BI16" s="3">
        <v>16</v>
      </c>
      <c r="BJ16" s="3"/>
      <c r="BK16" s="3">
        <v>1</v>
      </c>
      <c r="BL16" s="3"/>
      <c r="BM16" s="3"/>
      <c r="BN16" s="3"/>
      <c r="BO16" s="6">
        <f t="shared" si="20"/>
        <v>26.32</v>
      </c>
      <c r="BP16" s="10">
        <f t="shared" si="21"/>
        <v>16</v>
      </c>
      <c r="BQ16" s="3">
        <f t="shared" si="22"/>
        <v>10</v>
      </c>
      <c r="BR16" s="33">
        <f t="shared" si="23"/>
        <v>52.32</v>
      </c>
      <c r="BS16" s="45">
        <f t="shared" si="41"/>
        <v>31.517584097859331</v>
      </c>
      <c r="BT16" s="12">
        <v>104.56</v>
      </c>
      <c r="BU16" s="2"/>
      <c r="BV16" s="2"/>
      <c r="BW16" s="3">
        <v>23</v>
      </c>
      <c r="BX16" s="3">
        <v>2</v>
      </c>
      <c r="BY16" s="3"/>
      <c r="BZ16" s="3"/>
      <c r="CA16" s="3"/>
      <c r="CB16" s="3"/>
      <c r="CC16" s="6">
        <f t="shared" si="24"/>
        <v>104.56</v>
      </c>
      <c r="CD16" s="10">
        <f t="shared" si="25"/>
        <v>23</v>
      </c>
      <c r="CE16" s="3">
        <f t="shared" si="26"/>
        <v>10</v>
      </c>
      <c r="CF16" s="11">
        <f t="shared" si="27"/>
        <v>137.56</v>
      </c>
      <c r="CG16" s="45">
        <f t="shared" si="28"/>
        <v>39.786275079965108</v>
      </c>
      <c r="CH16" s="12"/>
      <c r="CI16" s="2"/>
      <c r="CJ16" s="3"/>
      <c r="CK16" s="3"/>
      <c r="CL16" s="3"/>
      <c r="CM16" s="3"/>
      <c r="CN16" s="3"/>
      <c r="CO16" s="6">
        <f t="shared" si="29"/>
        <v>0</v>
      </c>
      <c r="CP16" s="10">
        <f t="shared" si="30"/>
        <v>0</v>
      </c>
      <c r="CQ16" s="3">
        <f t="shared" si="31"/>
        <v>0</v>
      </c>
      <c r="CR16" s="11">
        <f t="shared" si="32"/>
        <v>0</v>
      </c>
      <c r="CS16" s="12"/>
      <c r="CT16" s="2"/>
      <c r="CU16" s="3"/>
      <c r="CV16" s="3"/>
      <c r="CW16" s="3"/>
      <c r="CX16" s="3"/>
      <c r="CY16" s="3"/>
      <c r="CZ16" s="6">
        <f t="shared" si="33"/>
        <v>0</v>
      </c>
      <c r="DA16" s="10">
        <f t="shared" si="34"/>
        <v>0</v>
      </c>
      <c r="DB16" s="3">
        <f t="shared" si="35"/>
        <v>0</v>
      </c>
      <c r="DC16" s="11">
        <f t="shared" si="36"/>
        <v>0</v>
      </c>
      <c r="DD16" s="12"/>
      <c r="DE16" s="2"/>
      <c r="DF16" s="3"/>
      <c r="DG16" s="3"/>
      <c r="DH16" s="3"/>
      <c r="DI16" s="3"/>
      <c r="DJ16" s="3"/>
      <c r="DK16" s="6">
        <f t="shared" si="37"/>
        <v>0</v>
      </c>
      <c r="DL16" s="10">
        <f t="shared" si="38"/>
        <v>0</v>
      </c>
      <c r="DM16" s="3">
        <f t="shared" si="39"/>
        <v>0</v>
      </c>
      <c r="DN16" s="11">
        <f t="shared" si="40"/>
        <v>0</v>
      </c>
    </row>
    <row r="17" spans="1:118" ht="15" x14ac:dyDescent="0.2">
      <c r="A17" s="14"/>
      <c r="B17" s="14"/>
      <c r="C17" s="53" t="s">
        <v>46</v>
      </c>
      <c r="D17" s="9"/>
      <c r="E17" s="30"/>
      <c r="F17" s="46"/>
      <c r="G17" s="29"/>
      <c r="H17" s="22"/>
      <c r="I17" s="7"/>
      <c r="J17" s="24"/>
      <c r="K17" s="1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13"/>
      <c r="X17" s="6"/>
      <c r="Y17" s="10"/>
      <c r="Z17" s="3"/>
      <c r="AA17" s="11"/>
      <c r="AB17" s="45"/>
      <c r="AC17" s="12"/>
      <c r="AD17" s="2"/>
      <c r="AE17" s="2"/>
      <c r="AF17" s="2"/>
      <c r="AG17" s="3"/>
      <c r="AH17" s="3"/>
      <c r="AI17" s="3"/>
      <c r="AJ17" s="3"/>
      <c r="AK17" s="3"/>
      <c r="AL17" s="3"/>
      <c r="AM17" s="6"/>
      <c r="AN17" s="10"/>
      <c r="AO17" s="3"/>
      <c r="AP17" s="11"/>
      <c r="AQ17" s="45"/>
      <c r="AR17" s="12"/>
      <c r="AS17" s="2"/>
      <c r="AT17" s="2"/>
      <c r="AU17" s="3"/>
      <c r="AV17" s="3"/>
      <c r="AW17" s="3"/>
      <c r="AX17" s="3"/>
      <c r="AY17" s="3"/>
      <c r="AZ17" s="3"/>
      <c r="BA17" s="6"/>
      <c r="BB17" s="10"/>
      <c r="BC17" s="3"/>
      <c r="BD17" s="33"/>
      <c r="BE17" s="45"/>
      <c r="BF17" s="12"/>
      <c r="BG17" s="2"/>
      <c r="BH17" s="2"/>
      <c r="BI17" s="3"/>
      <c r="BJ17" s="3"/>
      <c r="BK17" s="3"/>
      <c r="BL17" s="3"/>
      <c r="BM17" s="3"/>
      <c r="BN17" s="3"/>
      <c r="BO17" s="6"/>
      <c r="BP17" s="10"/>
      <c r="BQ17" s="3"/>
      <c r="BR17" s="11"/>
      <c r="BS17" s="45"/>
      <c r="BT17" s="12"/>
      <c r="BU17" s="2"/>
      <c r="BV17" s="2"/>
      <c r="BW17" s="3"/>
      <c r="BX17" s="3"/>
      <c r="BY17" s="3"/>
      <c r="BZ17" s="3"/>
      <c r="CA17" s="3"/>
      <c r="CB17" s="3"/>
      <c r="CC17" s="6"/>
      <c r="CD17" s="10"/>
      <c r="CE17" s="3"/>
      <c r="CF17" s="11"/>
      <c r="CG17" s="45"/>
      <c r="CH17" s="12"/>
      <c r="CI17" s="2"/>
      <c r="CJ17" s="3"/>
      <c r="CK17" s="3"/>
      <c r="CL17" s="3"/>
      <c r="CM17" s="3"/>
      <c r="CN17" s="3"/>
      <c r="CO17" s="6"/>
      <c r="CP17" s="10"/>
      <c r="CQ17" s="3"/>
      <c r="CR17" s="11"/>
      <c r="CS17" s="12"/>
      <c r="CT17" s="2"/>
      <c r="CU17" s="3"/>
      <c r="CV17" s="3"/>
      <c r="CW17" s="3"/>
      <c r="CX17" s="3"/>
      <c r="CY17" s="3"/>
      <c r="CZ17" s="6"/>
      <c r="DA17" s="10"/>
      <c r="DB17" s="3"/>
      <c r="DC17" s="11"/>
      <c r="DD17" s="12"/>
      <c r="DE17" s="2"/>
      <c r="DF17" s="3"/>
      <c r="DG17" s="3"/>
      <c r="DH17" s="3"/>
      <c r="DI17" s="3"/>
      <c r="DJ17" s="3"/>
      <c r="DK17" s="6"/>
      <c r="DL17" s="10"/>
      <c r="DM17" s="3"/>
      <c r="DN17" s="11"/>
    </row>
    <row r="18" spans="1:118" ht="15" x14ac:dyDescent="0.2">
      <c r="A18" s="50"/>
      <c r="B18" s="50"/>
      <c r="C18" s="8"/>
      <c r="D18" s="31"/>
      <c r="E18" s="30"/>
      <c r="F18" s="46"/>
      <c r="G18" s="51"/>
      <c r="H18" s="2"/>
      <c r="I18" s="3"/>
      <c r="J18" s="3"/>
      <c r="K18" s="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3"/>
      <c r="X18" s="2"/>
      <c r="Y18" s="10"/>
      <c r="Z18" s="3"/>
      <c r="AA18" s="51"/>
      <c r="AB18" s="45"/>
      <c r="AC18" s="2"/>
      <c r="AD18" s="2"/>
      <c r="AE18" s="2"/>
      <c r="AF18" s="2"/>
      <c r="AG18" s="3"/>
      <c r="AH18" s="3"/>
      <c r="AI18" s="3"/>
      <c r="AJ18" s="3"/>
      <c r="AK18" s="3"/>
      <c r="AL18" s="3"/>
      <c r="AM18" s="2"/>
      <c r="AN18" s="10"/>
      <c r="AO18" s="3"/>
      <c r="AP18" s="52"/>
      <c r="AQ18" s="45"/>
      <c r="AR18" s="2"/>
      <c r="AS18" s="2"/>
      <c r="AT18" s="2"/>
      <c r="AU18" s="3"/>
      <c r="AV18" s="3"/>
      <c r="AW18" s="3"/>
      <c r="AX18" s="3"/>
      <c r="AY18" s="3"/>
      <c r="AZ18" s="3"/>
      <c r="BA18" s="2"/>
      <c r="BB18" s="10"/>
      <c r="BC18" s="3"/>
      <c r="BD18" s="52"/>
      <c r="BE18" s="45"/>
      <c r="BF18" s="2"/>
      <c r="BG18" s="2"/>
      <c r="BH18" s="2"/>
      <c r="BI18" s="3"/>
      <c r="BJ18" s="3"/>
      <c r="BK18" s="3"/>
      <c r="BL18" s="3"/>
      <c r="BM18" s="3"/>
      <c r="BN18" s="3"/>
      <c r="BO18" s="2"/>
      <c r="BP18" s="10"/>
      <c r="BQ18" s="3"/>
      <c r="BR18" s="51"/>
      <c r="BS18" s="45"/>
      <c r="BT18" s="2"/>
      <c r="BU18" s="2"/>
      <c r="BV18" s="2"/>
      <c r="BW18" s="3"/>
      <c r="BX18" s="3"/>
      <c r="BY18" s="3"/>
      <c r="BZ18" s="3"/>
      <c r="CA18" s="3"/>
      <c r="CB18" s="3"/>
      <c r="CC18" s="2"/>
      <c r="CD18" s="10"/>
      <c r="CE18" s="3"/>
      <c r="CF18" s="52"/>
      <c r="CG18" s="45"/>
      <c r="CH18" s="2"/>
      <c r="CI18" s="2"/>
      <c r="CJ18" s="3"/>
      <c r="CK18" s="3"/>
      <c r="CL18" s="3"/>
      <c r="CM18" s="3"/>
      <c r="CN18" s="3"/>
      <c r="CO18" s="2"/>
      <c r="CP18" s="10"/>
      <c r="CQ18" s="3"/>
      <c r="CR18" s="52"/>
      <c r="CS18" s="2"/>
      <c r="CT18" s="2"/>
      <c r="CU18" s="3"/>
      <c r="CV18" s="3"/>
      <c r="CW18" s="3"/>
      <c r="CX18" s="3"/>
      <c r="CY18" s="3"/>
      <c r="CZ18" s="2"/>
      <c r="DA18" s="10"/>
      <c r="DB18" s="3"/>
      <c r="DC18" s="52"/>
      <c r="DD18" s="2"/>
      <c r="DE18" s="2"/>
      <c r="DF18" s="3"/>
      <c r="DG18" s="3"/>
      <c r="DH18" s="3"/>
      <c r="DI18" s="3"/>
      <c r="DJ18" s="3"/>
      <c r="DK18" s="2"/>
      <c r="DL18" s="10"/>
      <c r="DM18" s="3"/>
      <c r="DN18" s="52"/>
    </row>
    <row r="19" spans="1:118" x14ac:dyDescent="0.2">
      <c r="B19" s="5">
        <v>10</v>
      </c>
      <c r="C19" s="48" t="s">
        <v>43</v>
      </c>
    </row>
  </sheetData>
  <sortState ref="A6:DN16">
    <sortCondition descending="1" ref="F9:F16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selection activeCell="B10" sqref="B1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3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 t="s">
        <v>35</v>
      </c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5">
      <c r="A5" s="35"/>
      <c r="B5" s="36"/>
      <c r="C5" s="36"/>
      <c r="D5" s="36"/>
      <c r="E5" s="36"/>
      <c r="F5" s="44"/>
      <c r="G5" s="37"/>
      <c r="H5" s="38"/>
      <c r="I5" s="39"/>
      <c r="J5" s="40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9"/>
      <c r="X5" s="41"/>
      <c r="Y5" s="36"/>
      <c r="Z5" s="36"/>
      <c r="AA5" s="42"/>
      <c r="AB5" s="44"/>
      <c r="AC5" s="35"/>
      <c r="AD5" s="36"/>
      <c r="AE5" s="36"/>
      <c r="AF5" s="36"/>
      <c r="AG5" s="36"/>
      <c r="AH5" s="36"/>
      <c r="AI5" s="36"/>
      <c r="AJ5" s="36"/>
      <c r="AK5" s="36"/>
      <c r="AL5" s="36"/>
      <c r="AM5" s="41"/>
      <c r="AN5" s="36"/>
      <c r="AO5" s="36"/>
      <c r="AP5" s="42"/>
      <c r="AQ5" s="44"/>
      <c r="AR5" s="35"/>
      <c r="AS5" s="36"/>
      <c r="AT5" s="36"/>
      <c r="AU5" s="36"/>
      <c r="AV5" s="36"/>
      <c r="AW5" s="36"/>
      <c r="AX5" s="36"/>
      <c r="AY5" s="36"/>
      <c r="AZ5" s="36"/>
      <c r="BA5" s="41"/>
      <c r="BB5" s="36"/>
      <c r="BC5" s="36"/>
      <c r="BD5" s="42"/>
      <c r="BE5" s="44"/>
      <c r="BF5" s="35"/>
      <c r="BG5" s="36"/>
      <c r="BH5" s="36"/>
      <c r="BI5" s="36"/>
      <c r="BJ5" s="36"/>
      <c r="BK5" s="36"/>
      <c r="BL5" s="36"/>
      <c r="BM5" s="36"/>
      <c r="BN5" s="36"/>
      <c r="BO5" s="41"/>
      <c r="BP5" s="36"/>
      <c r="BQ5" s="36"/>
      <c r="BR5" s="42"/>
      <c r="BS5" s="44"/>
      <c r="BT5" s="35"/>
      <c r="BU5" s="36"/>
      <c r="BV5" s="36"/>
      <c r="BW5" s="36"/>
      <c r="BX5" s="36"/>
      <c r="BY5" s="36"/>
      <c r="BZ5" s="36"/>
      <c r="CA5" s="36"/>
      <c r="CB5" s="36"/>
      <c r="CC5" s="41"/>
      <c r="CD5" s="36"/>
      <c r="CE5" s="36"/>
      <c r="CF5" s="42"/>
      <c r="CG5" s="44"/>
      <c r="CH5" s="35"/>
      <c r="CI5" s="36"/>
      <c r="CJ5" s="36"/>
      <c r="CK5" s="36"/>
      <c r="CL5" s="36"/>
      <c r="CM5" s="36"/>
      <c r="CN5" s="36"/>
      <c r="CO5" s="41"/>
      <c r="CP5" s="36"/>
      <c r="CQ5" s="36"/>
      <c r="CR5" s="42"/>
      <c r="CS5" s="35"/>
      <c r="CT5" s="36"/>
      <c r="CU5" s="36"/>
      <c r="CV5" s="36"/>
      <c r="CW5" s="36"/>
      <c r="CX5" s="36"/>
      <c r="CY5" s="36"/>
      <c r="CZ5" s="41"/>
      <c r="DA5" s="36"/>
      <c r="DB5" s="36"/>
      <c r="DC5" s="42"/>
      <c r="DD5" s="35"/>
      <c r="DE5" s="36"/>
      <c r="DF5" s="36"/>
      <c r="DG5" s="36"/>
      <c r="DH5" s="36"/>
      <c r="DI5" s="36"/>
      <c r="DJ5" s="36"/>
      <c r="DK5" s="41"/>
      <c r="DL5" s="36"/>
      <c r="DM5" s="36"/>
      <c r="DN5" s="42"/>
    </row>
    <row r="6" spans="1:118" ht="15" x14ac:dyDescent="0.2">
      <c r="A6" s="14"/>
      <c r="B6" s="14"/>
      <c r="C6" s="53" t="s">
        <v>36</v>
      </c>
      <c r="D6" s="31"/>
      <c r="E6" s="30"/>
      <c r="F6" s="46"/>
      <c r="G6" s="29"/>
      <c r="H6" s="22"/>
      <c r="I6" s="7"/>
      <c r="J6" s="24"/>
      <c r="K6" s="12"/>
      <c r="L6" s="2"/>
      <c r="M6" s="2"/>
      <c r="N6" s="2"/>
      <c r="O6" s="2"/>
      <c r="P6" s="34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5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33"/>
      <c r="AQ6" s="45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5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33"/>
      <c r="BS6" s="45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5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0</v>
      </c>
      <c r="B7" s="14">
        <v>1</v>
      </c>
      <c r="C7" s="8" t="s">
        <v>45</v>
      </c>
      <c r="D7" s="31" t="s">
        <v>32</v>
      </c>
      <c r="E7" s="30" t="s">
        <v>34</v>
      </c>
      <c r="F7" s="46">
        <f xml:space="preserve"> AB7+AQ7+BE7+BS7</f>
        <v>400</v>
      </c>
      <c r="G7" s="29">
        <f>H7+I7+J7</f>
        <v>1219.04</v>
      </c>
      <c r="H7" s="22">
        <f>X7+AM7+BA7+BO7+CC7+CO7+CZ7+DK7</f>
        <v>1118.04</v>
      </c>
      <c r="I7" s="7">
        <f>Z7+AO7+BC7+BQ7+CE7+CQ7+DB7+DM7</f>
        <v>10</v>
      </c>
      <c r="J7" s="24">
        <f>R7+AG7+AU7+BI7+BW7+CJ7+CU7+DF7</f>
        <v>91</v>
      </c>
      <c r="K7" s="12">
        <v>999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999</v>
      </c>
      <c r="Y7" s="10">
        <f>R7</f>
        <v>0</v>
      </c>
      <c r="Z7" s="3">
        <f>(S7*5)+(T7*10)+(U7*15)+(V7*10)+(W7*20)</f>
        <v>0</v>
      </c>
      <c r="AA7" s="33">
        <f>X7+Y7+Z7</f>
        <v>999</v>
      </c>
      <c r="AB7" s="45">
        <f>(MIN(AA$6:AA$8)/AA7)*100</f>
        <v>100</v>
      </c>
      <c r="AC7" s="12">
        <v>40.26</v>
      </c>
      <c r="AD7" s="2"/>
      <c r="AE7" s="2"/>
      <c r="AF7" s="2"/>
      <c r="AG7" s="3">
        <v>47</v>
      </c>
      <c r="AH7" s="3"/>
      <c r="AI7" s="3"/>
      <c r="AJ7" s="3"/>
      <c r="AK7" s="3"/>
      <c r="AL7" s="3"/>
      <c r="AM7" s="6">
        <f>AC7+AD7+AE7+AF7</f>
        <v>40.26</v>
      </c>
      <c r="AN7" s="10">
        <f>AG7</f>
        <v>47</v>
      </c>
      <c r="AO7" s="3">
        <f>(AH7*5)+(AI7*10)+(AJ7*15)+(AK7*10)+(AL7*20)</f>
        <v>0</v>
      </c>
      <c r="AP7" s="11">
        <f>AM7+AN7+AO7</f>
        <v>87.259999999999991</v>
      </c>
      <c r="AQ7" s="45">
        <f>(MIN(AP$6:AP$8)/AP7)*100</f>
        <v>100</v>
      </c>
      <c r="AR7" s="12">
        <v>8.48</v>
      </c>
      <c r="AS7" s="2"/>
      <c r="AT7" s="2"/>
      <c r="AU7" s="3">
        <v>17</v>
      </c>
      <c r="AV7" s="3"/>
      <c r="AW7" s="3"/>
      <c r="AX7" s="3"/>
      <c r="AY7" s="3"/>
      <c r="AZ7" s="3"/>
      <c r="BA7" s="6">
        <f>AR7+AS7+AT7</f>
        <v>8.48</v>
      </c>
      <c r="BB7" s="10">
        <f>AU7</f>
        <v>17</v>
      </c>
      <c r="BC7" s="3">
        <f>(AV7*5)+(AW7*10)+(AX7*15)+(AY7*10)+(AZ7*20)</f>
        <v>0</v>
      </c>
      <c r="BD7" s="11">
        <f>BA7+BB7+BC7</f>
        <v>25.48</v>
      </c>
      <c r="BE7" s="45">
        <f>(MIN(BD$6:BD$8)/BD7)*100</f>
        <v>100</v>
      </c>
      <c r="BF7" s="12">
        <v>13.75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13.75</v>
      </c>
      <c r="BP7" s="10">
        <f>BI7</f>
        <v>4</v>
      </c>
      <c r="BQ7" s="3">
        <f>(BJ7*5)+(BK7*10)+(BL7*15)+(BM7*10)+(BN7*20)</f>
        <v>0</v>
      </c>
      <c r="BR7" s="33">
        <f>BO7+BP7+BQ7</f>
        <v>17.75</v>
      </c>
      <c r="BS7" s="45">
        <f>(MIN(BR$6:BR$8)/BR7)*100</f>
        <v>100</v>
      </c>
      <c r="BT7" s="12">
        <v>56.55</v>
      </c>
      <c r="BU7" s="2"/>
      <c r="BV7" s="2"/>
      <c r="BW7" s="3">
        <v>23</v>
      </c>
      <c r="BX7" s="3"/>
      <c r="BY7" s="3">
        <v>1</v>
      </c>
      <c r="BZ7" s="3"/>
      <c r="CA7" s="3"/>
      <c r="CB7" s="3"/>
      <c r="CC7" s="6">
        <f>BT7+BU7+BV7</f>
        <v>56.55</v>
      </c>
      <c r="CD7" s="10">
        <f>BW7</f>
        <v>23</v>
      </c>
      <c r="CE7" s="3">
        <f>(BX7*5)+(BY7*10)+(BZ7*15)+(CA7*10)+(CB7*20)</f>
        <v>10</v>
      </c>
      <c r="CF7" s="11">
        <f>CC7+CD7+CE7</f>
        <v>89.55</v>
      </c>
      <c r="CG7" s="45">
        <f>(MIN(CF$6:CF$8)/CF7)*100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53" t="s">
        <v>46</v>
      </c>
      <c r="D8" s="9"/>
      <c r="E8" s="9"/>
      <c r="F8" s="46"/>
      <c r="G8" s="29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5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5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11"/>
      <c r="BE8" s="45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5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5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10" spans="1:118" x14ac:dyDescent="0.2">
      <c r="B10" s="5">
        <v>1</v>
      </c>
      <c r="C10" s="48" t="s">
        <v>43</v>
      </c>
    </row>
  </sheetData>
  <sortState ref="A10:DN17">
    <sortCondition descending="1" ref="F10:F17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2013-10-06T17:57:08Z</dcterms:modified>
</cp:coreProperties>
</file>