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640"/>
  </bookViews>
  <sheets>
    <sheet name="Carbine" sheetId="1" r:id="rId1"/>
    <sheet name="Rimfire Carbine" sheetId="2" r:id="rId2"/>
  </sheets>
  <calcPr calcId="145621"/>
</workbook>
</file>

<file path=xl/calcChain.xml><?xml version="1.0" encoding="utf-8"?>
<calcChain xmlns="http://schemas.openxmlformats.org/spreadsheetml/2006/main">
  <c r="DM5" i="2"/>
  <c r="DL5"/>
  <c r="DK5"/>
  <c r="DB5"/>
  <c r="DA5"/>
  <c r="CZ5"/>
  <c r="CQ5"/>
  <c r="CP5"/>
  <c r="CO5"/>
  <c r="CE5"/>
  <c r="CD5"/>
  <c r="CC5"/>
  <c r="BQ5"/>
  <c r="BP5"/>
  <c r="BO5"/>
  <c r="BR5"/>
  <c r="BC5"/>
  <c r="BB5"/>
  <c r="BA5"/>
  <c r="AO5"/>
  <c r="AN5"/>
  <c r="AM5"/>
  <c r="Z5"/>
  <c r="Y5"/>
  <c r="X5"/>
  <c r="J5"/>
  <c r="DC5"/>
  <c r="AA5"/>
  <c r="CR5"/>
  <c r="BD5"/>
  <c r="DN5"/>
  <c r="CF5"/>
  <c r="I5"/>
  <c r="H5"/>
  <c r="AP5"/>
  <c r="DM6" i="1"/>
  <c r="DL6"/>
  <c r="DK6"/>
  <c r="DB6"/>
  <c r="DA6"/>
  <c r="CZ6"/>
  <c r="CQ6"/>
  <c r="CP6"/>
  <c r="CO6"/>
  <c r="CE6"/>
  <c r="CD6"/>
  <c r="CC6"/>
  <c r="BQ6"/>
  <c r="BP6"/>
  <c r="BO6"/>
  <c r="BC6"/>
  <c r="BB6"/>
  <c r="BA6"/>
  <c r="AO6"/>
  <c r="AN6"/>
  <c r="AM6"/>
  <c r="Z6"/>
  <c r="Y6"/>
  <c r="X6"/>
  <c r="J6"/>
  <c r="DM17"/>
  <c r="DL17"/>
  <c r="DK17"/>
  <c r="DB17"/>
  <c r="DA17"/>
  <c r="CZ17"/>
  <c r="CQ17"/>
  <c r="CP17"/>
  <c r="CO17"/>
  <c r="CE17"/>
  <c r="CD17"/>
  <c r="CC17"/>
  <c r="BQ17"/>
  <c r="BP17"/>
  <c r="BO17"/>
  <c r="BC17"/>
  <c r="BB17"/>
  <c r="BA17"/>
  <c r="AO17"/>
  <c r="AN17"/>
  <c r="AM17"/>
  <c r="Z17"/>
  <c r="Y17"/>
  <c r="X17"/>
  <c r="J17"/>
  <c r="DM16"/>
  <c r="DL16"/>
  <c r="DK16"/>
  <c r="DB16"/>
  <c r="DA16"/>
  <c r="CZ16"/>
  <c r="CQ16"/>
  <c r="CP16"/>
  <c r="CO16"/>
  <c r="CE16"/>
  <c r="CD16"/>
  <c r="CC16"/>
  <c r="BQ16"/>
  <c r="BP16"/>
  <c r="BO16"/>
  <c r="BC16"/>
  <c r="BB16"/>
  <c r="BA16"/>
  <c r="AO16"/>
  <c r="AN16"/>
  <c r="AM16"/>
  <c r="Z16"/>
  <c r="Y16"/>
  <c r="X16"/>
  <c r="J16"/>
  <c r="DM9"/>
  <c r="DL9"/>
  <c r="DK9"/>
  <c r="DB9"/>
  <c r="DA9"/>
  <c r="CZ9"/>
  <c r="CQ9"/>
  <c r="CP9"/>
  <c r="CO9"/>
  <c r="CE9"/>
  <c r="CD9"/>
  <c r="CC9"/>
  <c r="BQ9"/>
  <c r="BP9"/>
  <c r="BO9"/>
  <c r="BC9"/>
  <c r="BB9"/>
  <c r="BA9"/>
  <c r="AO9"/>
  <c r="AN9"/>
  <c r="AM9"/>
  <c r="Z9"/>
  <c r="Y9"/>
  <c r="X9"/>
  <c r="J9"/>
  <c r="DM9" i="2"/>
  <c r="DL9"/>
  <c r="DK9"/>
  <c r="DB9"/>
  <c r="DA9"/>
  <c r="CZ9"/>
  <c r="CQ9"/>
  <c r="CP9"/>
  <c r="CO9"/>
  <c r="CE9"/>
  <c r="CD9"/>
  <c r="CC9"/>
  <c r="BQ9"/>
  <c r="BP9"/>
  <c r="BO9"/>
  <c r="BC9"/>
  <c r="BB9"/>
  <c r="BA9"/>
  <c r="AO9"/>
  <c r="AN9"/>
  <c r="AM9"/>
  <c r="Z9"/>
  <c r="Y9"/>
  <c r="X9"/>
  <c r="J9"/>
  <c r="G5"/>
  <c r="AP6" i="1"/>
  <c r="CR6"/>
  <c r="DN6"/>
  <c r="DC6"/>
  <c r="CF16"/>
  <c r="AA6"/>
  <c r="CF6"/>
  <c r="BR6"/>
  <c r="BD6"/>
  <c r="H6"/>
  <c r="I6"/>
  <c r="DN17"/>
  <c r="BR16"/>
  <c r="DN16"/>
  <c r="CF17"/>
  <c r="H17"/>
  <c r="CR9"/>
  <c r="DC16"/>
  <c r="AP16"/>
  <c r="CR16"/>
  <c r="I16"/>
  <c r="BR9"/>
  <c r="AA9"/>
  <c r="CF9"/>
  <c r="CR17"/>
  <c r="DC17"/>
  <c r="AA16"/>
  <c r="BR17"/>
  <c r="I17"/>
  <c r="BD17"/>
  <c r="AA17"/>
  <c r="AP17"/>
  <c r="BD16"/>
  <c r="H16"/>
  <c r="BD9"/>
  <c r="H9"/>
  <c r="I9"/>
  <c r="DN9"/>
  <c r="AP9"/>
  <c r="DC9"/>
  <c r="CF9" i="2"/>
  <c r="BR9"/>
  <c r="DC9"/>
  <c r="CR9"/>
  <c r="DN9"/>
  <c r="BD9"/>
  <c r="AP9"/>
  <c r="AA9"/>
  <c r="I9"/>
  <c r="DM6"/>
  <c r="DL6"/>
  <c r="DK6"/>
  <c r="DB6"/>
  <c r="DA6"/>
  <c r="CZ6"/>
  <c r="CQ6"/>
  <c r="CP6"/>
  <c r="CO6"/>
  <c r="CE6"/>
  <c r="CD6"/>
  <c r="CC6"/>
  <c r="BQ6"/>
  <c r="BP6"/>
  <c r="BO6"/>
  <c r="BC6"/>
  <c r="BB6"/>
  <c r="BA6"/>
  <c r="AO6"/>
  <c r="AN6"/>
  <c r="AM6"/>
  <c r="Z6"/>
  <c r="Y6"/>
  <c r="X6"/>
  <c r="J6"/>
  <c r="DM8"/>
  <c r="DL8"/>
  <c r="DK8"/>
  <c r="DB8"/>
  <c r="DA8"/>
  <c r="CZ8"/>
  <c r="CQ8"/>
  <c r="CP8"/>
  <c r="CO8"/>
  <c r="CE8"/>
  <c r="CD8"/>
  <c r="CC8"/>
  <c r="BQ8"/>
  <c r="BP8"/>
  <c r="BO8"/>
  <c r="BC8"/>
  <c r="BB8"/>
  <c r="BA8"/>
  <c r="AO8"/>
  <c r="AN8"/>
  <c r="AM8"/>
  <c r="Z8"/>
  <c r="Y8"/>
  <c r="X8"/>
  <c r="H9"/>
  <c r="J8"/>
  <c r="DM7"/>
  <c r="DL7"/>
  <c r="DK7"/>
  <c r="DB7"/>
  <c r="DA7"/>
  <c r="CZ7"/>
  <c r="CQ7"/>
  <c r="CP7"/>
  <c r="CO7"/>
  <c r="CE7"/>
  <c r="CD7"/>
  <c r="CC7"/>
  <c r="BQ7"/>
  <c r="BP7"/>
  <c r="BO7"/>
  <c r="BC7"/>
  <c r="BB7"/>
  <c r="BA7"/>
  <c r="AO7"/>
  <c r="AN7"/>
  <c r="AM7"/>
  <c r="Z7"/>
  <c r="Y7"/>
  <c r="X7"/>
  <c r="J7"/>
  <c r="DM10"/>
  <c r="DL10"/>
  <c r="DK10"/>
  <c r="DB10"/>
  <c r="DA10"/>
  <c r="CZ10"/>
  <c r="CQ10"/>
  <c r="CP10"/>
  <c r="CO10"/>
  <c r="CE10"/>
  <c r="CD10"/>
  <c r="CC10"/>
  <c r="BQ10"/>
  <c r="BP10"/>
  <c r="BO10"/>
  <c r="BC10"/>
  <c r="BB10"/>
  <c r="BA10"/>
  <c r="AO10"/>
  <c r="AN10"/>
  <c r="AM10"/>
  <c r="Z10"/>
  <c r="Y10"/>
  <c r="X10"/>
  <c r="J10"/>
  <c r="G6" i="1"/>
  <c r="G17"/>
  <c r="G16"/>
  <c r="G9"/>
  <c r="G9" i="2"/>
  <c r="BR7"/>
  <c r="DN7"/>
  <c r="AP6"/>
  <c r="DN6"/>
  <c r="AP8"/>
  <c r="CR8"/>
  <c r="BD10"/>
  <c r="DC8"/>
  <c r="I7"/>
  <c r="DC6"/>
  <c r="I10"/>
  <c r="CR6"/>
  <c r="BD8"/>
  <c r="AA8"/>
  <c r="H6"/>
  <c r="BR10"/>
  <c r="AA7"/>
  <c r="AP10"/>
  <c r="CF10"/>
  <c r="CR10"/>
  <c r="H8"/>
  <c r="DN8"/>
  <c r="BD6"/>
  <c r="BE5"/>
  <c r="DN10"/>
  <c r="CF7"/>
  <c r="DC10"/>
  <c r="I8"/>
  <c r="CF8"/>
  <c r="AA10"/>
  <c r="H10"/>
  <c r="BR6"/>
  <c r="BR8"/>
  <c r="I6"/>
  <c r="BD7"/>
  <c r="H7"/>
  <c r="DC7"/>
  <c r="AA6"/>
  <c r="CF6"/>
  <c r="AP7"/>
  <c r="CR7"/>
  <c r="BS5"/>
  <c r="AQ5"/>
  <c r="CG5"/>
  <c r="AB5"/>
  <c r="BE9"/>
  <c r="AQ9"/>
  <c r="AB9"/>
  <c r="BS9"/>
  <c r="CG9"/>
  <c r="G10"/>
  <c r="G6"/>
  <c r="G7"/>
  <c r="G8"/>
  <c r="BS8"/>
  <c r="AB6"/>
  <c r="BS6"/>
  <c r="CG8"/>
  <c r="AB7"/>
  <c r="AQ6"/>
  <c r="AQ10"/>
  <c r="BS10"/>
  <c r="AB8"/>
  <c r="AQ7"/>
  <c r="CG6"/>
  <c r="BE6"/>
  <c r="CG10"/>
  <c r="BE8"/>
  <c r="BE7"/>
  <c r="AQ8"/>
  <c r="BS7"/>
  <c r="CG7"/>
  <c r="AB10"/>
  <c r="BE10"/>
  <c r="DM14" i="1"/>
  <c r="DL14"/>
  <c r="DK14"/>
  <c r="DB14"/>
  <c r="DA14"/>
  <c r="CZ14"/>
  <c r="CQ14"/>
  <c r="CP14"/>
  <c r="CO14"/>
  <c r="CE14"/>
  <c r="CD14"/>
  <c r="CC14"/>
  <c r="BQ14"/>
  <c r="BP14"/>
  <c r="BO14"/>
  <c r="BC14"/>
  <c r="BB14"/>
  <c r="BA14"/>
  <c r="AO14"/>
  <c r="AN14"/>
  <c r="AM14"/>
  <c r="Z14"/>
  <c r="Y14"/>
  <c r="X14"/>
  <c r="J14"/>
  <c r="F5" i="2"/>
  <c r="F9"/>
  <c r="F8"/>
  <c r="F6"/>
  <c r="F10"/>
  <c r="F7"/>
  <c r="AA14" i="1"/>
  <c r="CR14"/>
  <c r="BD14"/>
  <c r="CF14"/>
  <c r="H14"/>
  <c r="I14"/>
  <c r="BR14"/>
  <c r="DC14"/>
  <c r="DN14"/>
  <c r="AP14"/>
  <c r="DM7"/>
  <c r="DL7"/>
  <c r="DK7"/>
  <c r="DB7"/>
  <c r="DA7"/>
  <c r="CZ7"/>
  <c r="CQ7"/>
  <c r="CP7"/>
  <c r="CO7"/>
  <c r="CE7"/>
  <c r="CD7"/>
  <c r="CC7"/>
  <c r="BQ7"/>
  <c r="BP7"/>
  <c r="BO7"/>
  <c r="BC7"/>
  <c r="BB7"/>
  <c r="BA7"/>
  <c r="AO7"/>
  <c r="AN7"/>
  <c r="AM7"/>
  <c r="Z7"/>
  <c r="Y7"/>
  <c r="X7"/>
  <c r="J7"/>
  <c r="DM12"/>
  <c r="DL12"/>
  <c r="DK12"/>
  <c r="DB12"/>
  <c r="DA12"/>
  <c r="CZ12"/>
  <c r="CQ12"/>
  <c r="CP12"/>
  <c r="CO12"/>
  <c r="CE12"/>
  <c r="CD12"/>
  <c r="CC12"/>
  <c r="BQ12"/>
  <c r="BP12"/>
  <c r="BO12"/>
  <c r="BC12"/>
  <c r="BB12"/>
  <c r="BA12"/>
  <c r="AO12"/>
  <c r="AN12"/>
  <c r="AM12"/>
  <c r="Z12"/>
  <c r="Y12"/>
  <c r="X12"/>
  <c r="J12"/>
  <c r="DM13"/>
  <c r="DL13"/>
  <c r="DK13"/>
  <c r="DB13"/>
  <c r="DA13"/>
  <c r="CZ13"/>
  <c r="CQ13"/>
  <c r="CP13"/>
  <c r="CO13"/>
  <c r="CE13"/>
  <c r="CD13"/>
  <c r="CC13"/>
  <c r="BQ13"/>
  <c r="BP13"/>
  <c r="BO13"/>
  <c r="BC13"/>
  <c r="BB13"/>
  <c r="BA13"/>
  <c r="AO13"/>
  <c r="AN13"/>
  <c r="AM13"/>
  <c r="Z13"/>
  <c r="Y13"/>
  <c r="X13"/>
  <c r="J13"/>
  <c r="DL11"/>
  <c r="DL15"/>
  <c r="DL10"/>
  <c r="DA11"/>
  <c r="DA15"/>
  <c r="DA10"/>
  <c r="CP11"/>
  <c r="CP15"/>
  <c r="CP10"/>
  <c r="CD11"/>
  <c r="CD15"/>
  <c r="CD10"/>
  <c r="BP11"/>
  <c r="BP15"/>
  <c r="BP10"/>
  <c r="BB11"/>
  <c r="BB15"/>
  <c r="BB10"/>
  <c r="AN11"/>
  <c r="AN15"/>
  <c r="AN10"/>
  <c r="Y11"/>
  <c r="Y15"/>
  <c r="Y10"/>
  <c r="DM15"/>
  <c r="DK15"/>
  <c r="DB15"/>
  <c r="CZ15"/>
  <c r="CQ15"/>
  <c r="CO15"/>
  <c r="CE15"/>
  <c r="CC15"/>
  <c r="BQ15"/>
  <c r="BO15"/>
  <c r="BC15"/>
  <c r="BA15"/>
  <c r="AO15"/>
  <c r="AM15"/>
  <c r="Z15"/>
  <c r="X15"/>
  <c r="J15"/>
  <c r="CO11"/>
  <c r="DM11"/>
  <c r="DK11"/>
  <c r="DB11"/>
  <c r="CZ11"/>
  <c r="CQ11"/>
  <c r="CE11"/>
  <c r="CC11"/>
  <c r="BQ11"/>
  <c r="BO11"/>
  <c r="BC11"/>
  <c r="BA11"/>
  <c r="AO11"/>
  <c r="AM11"/>
  <c r="Z11"/>
  <c r="X11"/>
  <c r="J11"/>
  <c r="CE10"/>
  <c r="BQ10"/>
  <c r="BC10"/>
  <c r="AO10"/>
  <c r="Z10"/>
  <c r="X10"/>
  <c r="AM10"/>
  <c r="BA10"/>
  <c r="BO10"/>
  <c r="CC10"/>
  <c r="CO10"/>
  <c r="CZ10"/>
  <c r="DK10"/>
  <c r="CQ10"/>
  <c r="DB10"/>
  <c r="DM10"/>
  <c r="J10"/>
  <c r="G14"/>
  <c r="CR11"/>
  <c r="CR13"/>
  <c r="AA12"/>
  <c r="DN12"/>
  <c r="BR13"/>
  <c r="AP13"/>
  <c r="DN10"/>
  <c r="BR10"/>
  <c r="I12"/>
  <c r="DC10"/>
  <c r="CR10"/>
  <c r="AP10"/>
  <c r="DN11"/>
  <c r="AA11"/>
  <c r="AA13"/>
  <c r="BD7"/>
  <c r="AP12"/>
  <c r="AP15"/>
  <c r="AA15"/>
  <c r="BD15"/>
  <c r="CF15"/>
  <c r="CR15"/>
  <c r="AP7"/>
  <c r="CR7"/>
  <c r="DC11"/>
  <c r="BD13"/>
  <c r="DC13"/>
  <c r="AA7"/>
  <c r="CF10"/>
  <c r="CF11"/>
  <c r="I13"/>
  <c r="DN13"/>
  <c r="BD12"/>
  <c r="BR12"/>
  <c r="DC12"/>
  <c r="BR11"/>
  <c r="BD11"/>
  <c r="AP11"/>
  <c r="BR15"/>
  <c r="I15"/>
  <c r="H10"/>
  <c r="CR12"/>
  <c r="H12"/>
  <c r="H7"/>
  <c r="H15"/>
  <c r="DC15"/>
  <c r="BR7"/>
  <c r="DN7"/>
  <c r="H11"/>
  <c r="I10"/>
  <c r="AA10"/>
  <c r="I11"/>
  <c r="H13"/>
  <c r="CF12"/>
  <c r="I7"/>
  <c r="DC7"/>
  <c r="BD10"/>
  <c r="CF13"/>
  <c r="CF7"/>
  <c r="DN15"/>
  <c r="AQ6"/>
  <c r="AB6"/>
  <c r="AQ16"/>
  <c r="CG6"/>
  <c r="BS6"/>
  <c r="BE6"/>
  <c r="AB17"/>
  <c r="AQ17"/>
  <c r="AB16"/>
  <c r="BS17"/>
  <c r="BE17"/>
  <c r="BE16"/>
  <c r="CG17"/>
  <c r="CG16"/>
  <c r="BS16"/>
  <c r="CG9"/>
  <c r="BE9"/>
  <c r="BS9"/>
  <c r="AQ9"/>
  <c r="AB9"/>
  <c r="AQ14"/>
  <c r="BS14"/>
  <c r="CG14"/>
  <c r="BE14"/>
  <c r="AB14"/>
  <c r="G15"/>
  <c r="G12"/>
  <c r="CG12"/>
  <c r="BE10"/>
  <c r="BE12"/>
  <c r="G7"/>
  <c r="CG13"/>
  <c r="CG7"/>
  <c r="G13"/>
  <c r="G10"/>
  <c r="BE11"/>
  <c r="BS13"/>
  <c r="BS10"/>
  <c r="BS7"/>
  <c r="BS12"/>
  <c r="BS15"/>
  <c r="CG10"/>
  <c r="CG11"/>
  <c r="BE15"/>
  <c r="AB10"/>
  <c r="AQ7"/>
  <c r="AB11"/>
  <c r="BS11"/>
  <c r="CG15"/>
  <c r="AQ10"/>
  <c r="G11"/>
  <c r="AQ11"/>
  <c r="AB7"/>
  <c r="AQ12"/>
  <c r="AB13"/>
  <c r="AB15"/>
  <c r="BE13"/>
  <c r="BE7"/>
  <c r="AQ13"/>
  <c r="AB12"/>
  <c r="AQ15"/>
  <c r="F6"/>
  <c r="F17"/>
  <c r="F16"/>
  <c r="F9"/>
  <c r="F14"/>
  <c r="F15"/>
  <c r="F12"/>
  <c r="F11"/>
  <c r="F13"/>
  <c r="F10"/>
  <c r="F7"/>
</calcChain>
</file>

<file path=xl/sharedStrings.xml><?xml version="1.0" encoding="utf-8"?>
<sst xmlns="http://schemas.openxmlformats.org/spreadsheetml/2006/main" count="316" uniqueCount="62">
  <si>
    <t>Competitor</t>
  </si>
  <si>
    <t>Match Totals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</si>
  <si>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</si>
  <si>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</si>
  <si>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</si>
  <si>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</si>
  <si>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</si>
  <si>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</si>
  <si>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</si>
  <si>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</si>
  <si>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Name (First, Last Initial)</t>
  </si>
  <si>
    <t>Type</t>
  </si>
  <si>
    <t>Div</t>
  </si>
  <si>
    <t>Total Match Score</t>
  </si>
  <si>
    <t>Tot Raw Time</t>
  </si>
  <si>
    <t>Tot Pen Time</t>
  </si>
  <si>
    <t>Tot 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</si>
  <si>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</si>
  <si>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</si>
  <si>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</si>
  <si>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</si>
  <si>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</si>
  <si>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</si>
  <si>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</si>
  <si>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Pts Dn</t>
  </si>
  <si>
    <t>PE</t>
  </si>
  <si>
    <t>FTN</t>
  </si>
  <si>
    <t>HNS</t>
  </si>
  <si>
    <t>FTDR</t>
  </si>
  <si>
    <t>Stage Raw Time</t>
  </si>
  <si>
    <t>Pen Sec</t>
  </si>
  <si>
    <t>Total Stage Score</t>
  </si>
  <si>
    <t>Dwain M.</t>
  </si>
  <si>
    <t>AR</t>
  </si>
  <si>
    <t>Tac</t>
  </si>
  <si>
    <t>Open</t>
  </si>
  <si>
    <t>Steve C.</t>
  </si>
  <si>
    <t>Tactical Division</t>
  </si>
  <si>
    <t>Open Division</t>
  </si>
  <si>
    <t>Class</t>
  </si>
  <si>
    <t>Ranking</t>
  </si>
  <si>
    <t>Overall</t>
  </si>
  <si>
    <t>Stage Points</t>
  </si>
  <si>
    <t>Stage Points Total</t>
  </si>
  <si>
    <t>TNE</t>
  </si>
  <si>
    <t>Jim M.</t>
  </si>
  <si>
    <t>Fred P.</t>
  </si>
  <si>
    <t>Kirk S.</t>
  </si>
  <si>
    <t>Eric D.</t>
  </si>
  <si>
    <t>Total</t>
  </si>
  <si>
    <t>Dave R.</t>
  </si>
  <si>
    <t>MP5</t>
  </si>
  <si>
    <t>Michael C.</t>
  </si>
  <si>
    <t>J.P. A.</t>
  </si>
  <si>
    <t>Ryan W.</t>
  </si>
  <si>
    <t>Frank G.</t>
  </si>
  <si>
    <t>John H.</t>
  </si>
  <si>
    <t>Lloyd C</t>
  </si>
  <si>
    <t>Gary R.</t>
  </si>
  <si>
    <t>Ryan P.</t>
  </si>
  <si>
    <t>Karl S.</t>
  </si>
  <si>
    <t>R.J. H.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</si>
</sst>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rgb="FF0061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52">
    <xf numFmtId="0" fontId="0" fillId="0" borderId="0" xfId="0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alignment horizontal="right" vertical="center"/>
      <protection locked="0"/>
    </xf>
    <xf numFmtId="1" fontId="1" fillId="0" borderId="0" xfId="0" applyNumberFormat="1" applyFont="1" applyFill="1" applyBorder="1" applyAlignment="1" applyProtection="1">
      <alignment horizontal="right" vertical="center"/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2" xfId="0" applyNumberFormat="1" applyFont="1" applyFill="1" applyBorder="1" applyAlignment="1" applyProtection="1">
      <alignment horizontal="right" vertical="center"/>
      <protection locked="0"/>
    </xf>
    <xf numFmtId="1" fontId="1" fillId="0" borderId="3" xfId="0" applyNumberFormat="1" applyFont="1" applyFill="1" applyBorder="1" applyAlignment="1" applyProtection="1">
      <alignment horizontal="right" vertical="center"/>
      <protection locked="0"/>
    </xf>
    <xf numFmtId="49" fontId="1" fillId="0" borderId="0" xfId="0" applyNumberFormat="1" applyFont="1" applyFill="1" applyBorder="1" applyAlignment="1" applyProtection="1">
      <alignment horizontal="left" vertical="center"/>
      <protection locked="0"/>
    </xf>
    <xf numFmtId="49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0" borderId="0" xfId="0" applyNumberFormat="1" applyFont="1" applyFill="1" applyBorder="1" applyAlignment="1" applyProtection="1">
      <alignment horizontal="right" vertical="center"/>
      <protection locked="0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2" fontId="1" fillId="0" borderId="5" xfId="0" applyNumberFormat="1" applyFont="1" applyFill="1" applyBorder="1" applyAlignment="1" applyProtection="1">
      <alignment horizontal="right" vertical="center"/>
      <protection locked="0"/>
    </xf>
    <xf numFmtId="1" fontId="1" fillId="0" borderId="1" xfId="0" applyNumberFormat="1" applyFont="1" applyFill="1" applyBorder="1" applyAlignment="1" applyProtection="1">
      <alignment horizontal="right" vertical="center"/>
      <protection locked="0"/>
    </xf>
    <xf numFmtId="0" fontId="1" fillId="0" borderId="5" xfId="0" applyNumberFormat="1" applyFont="1" applyFill="1" applyBorder="1" applyAlignment="1" applyProtection="1">
      <alignment horizontal="center" vertical="center"/>
      <protection locked="0"/>
    </xf>
    <xf numFmtId="49" fontId="2" fillId="0" borderId="6" xfId="0" applyNumberFormat="1" applyFont="1" applyFill="1" applyBorder="1" applyAlignment="1" applyProtection="1">
      <alignment horizontal="center" wrapText="1"/>
      <protection locked="0"/>
    </xf>
    <xf numFmtId="49" fontId="2" fillId="0" borderId="7" xfId="0" applyNumberFormat="1" applyFont="1" applyFill="1" applyBorder="1" applyAlignment="1" applyProtection="1">
      <alignment horizontal="center" wrapText="1"/>
      <protection locked="0"/>
    </xf>
    <xf numFmtId="49" fontId="2" fillId="0" borderId="8" xfId="0" applyNumberFormat="1" applyFont="1" applyFill="1" applyBorder="1" applyAlignment="1" applyProtection="1">
      <alignment horizontal="center" wrapText="1"/>
      <protection locked="0"/>
    </xf>
    <xf numFmtId="49" fontId="2" fillId="0" borderId="9" xfId="0" applyNumberFormat="1" applyFont="1" applyFill="1" applyBorder="1" applyAlignment="1" applyProtection="1">
      <alignment horizontal="center" wrapText="1"/>
      <protection locked="0"/>
    </xf>
    <xf numFmtId="49" fontId="2" fillId="0" borderId="10" xfId="0" applyNumberFormat="1" applyFont="1" applyFill="1" applyBorder="1" applyAlignment="1" applyProtection="1">
      <alignment horizontal="center" wrapText="1"/>
      <protection locked="0"/>
    </xf>
    <xf numFmtId="49" fontId="2" fillId="0" borderId="11" xfId="0" applyNumberFormat="1" applyFont="1" applyFill="1" applyBorder="1" applyAlignment="1" applyProtection="1">
      <alignment horizontal="center" wrapText="1"/>
      <protection locked="0"/>
    </xf>
    <xf numFmtId="49" fontId="2" fillId="0" borderId="12" xfId="0" applyNumberFormat="1" applyFont="1" applyFill="1" applyBorder="1" applyAlignment="1" applyProtection="1">
      <alignment horizontal="center" wrapText="1"/>
      <protection locked="0"/>
    </xf>
    <xf numFmtId="2" fontId="1" fillId="0" borderId="13" xfId="0" applyNumberFormat="1" applyFont="1" applyFill="1" applyBorder="1" applyAlignment="1" applyProtection="1">
      <alignment horizontal="right" vertical="center"/>
      <protection locked="0"/>
    </xf>
    <xf numFmtId="49" fontId="2" fillId="0" borderId="14" xfId="0" applyNumberFormat="1" applyFont="1" applyFill="1" applyBorder="1" applyAlignment="1" applyProtection="1">
      <alignment horizontal="center" wrapText="1"/>
      <protection locked="0"/>
    </xf>
    <xf numFmtId="1" fontId="1" fillId="0" borderId="15" xfId="0" applyNumberFormat="1" applyFont="1" applyFill="1" applyBorder="1" applyAlignment="1" applyProtection="1">
      <alignment horizontal="right" vertical="center"/>
      <protection locked="0"/>
    </xf>
    <xf numFmtId="49" fontId="2" fillId="0" borderId="16" xfId="0" applyNumberFormat="1" applyFont="1" applyFill="1" applyBorder="1" applyAlignment="1" applyProtection="1">
      <alignment horizontal="center"/>
      <protection locked="0"/>
    </xf>
    <xf numFmtId="49" fontId="2" fillId="0" borderId="17" xfId="0" applyNumberFormat="1" applyFont="1" applyFill="1" applyBorder="1" applyAlignment="1" applyProtection="1">
      <alignment horizontal="center"/>
      <protection locked="0"/>
    </xf>
    <xf numFmtId="0" fontId="1" fillId="0" borderId="18" xfId="0" applyNumberFormat="1" applyFont="1" applyFill="1" applyBorder="1" applyAlignment="1" applyProtection="1">
      <alignment horizontal="center"/>
      <protection locked="0"/>
    </xf>
    <xf numFmtId="0" fontId="1" fillId="0" borderId="19" xfId="0" applyNumberFormat="1" applyFont="1" applyFill="1" applyBorder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Fill="1" applyBorder="1" applyAlignment="1" applyProtection="1">
      <alignment horizontal="left" vertical="center"/>
      <protection locked="0"/>
    </xf>
    <xf numFmtId="2" fontId="2" fillId="2" borderId="20" xfId="0" applyNumberFormat="1" applyFont="1" applyFill="1" applyBorder="1" applyAlignment="1" applyProtection="1">
      <alignment horizontal="right" vertical="center"/>
      <protection locked="0"/>
    </xf>
    <xf numFmtId="49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0" fillId="2" borderId="0" xfId="0" applyNumberFormat="1" applyFont="1" applyFill="1" applyBorder="1" applyAlignment="1" applyProtection="1">
      <alignment horizontal="center" vertical="center"/>
      <protection locked="0"/>
    </xf>
    <xf numFmtId="1" fontId="1" fillId="2" borderId="15" xfId="0" applyNumberFormat="1" applyFont="1" applyFill="1" applyBorder="1" applyAlignment="1" applyProtection="1">
      <alignment horizontal="right" vertical="center"/>
      <protection locked="0"/>
    </xf>
    <xf numFmtId="2" fontId="2" fillId="2" borderId="4" xfId="0" applyNumberFormat="1" applyFont="1" applyFill="1" applyBorder="1" applyAlignment="1" applyProtection="1">
      <alignment horizontal="right" vertical="center"/>
      <protection locked="0"/>
    </xf>
    <xf numFmtId="2" fontId="1" fillId="2" borderId="0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wrapText="1"/>
      <protection locked="0"/>
    </xf>
    <xf numFmtId="49" fontId="2" fillId="0" borderId="0" xfId="0" applyNumberFormat="1" applyFont="1" applyFill="1" applyBorder="1" applyAlignment="1" applyProtection="1">
      <alignment horizontal="center" wrapText="1"/>
      <protection locked="0"/>
    </xf>
    <xf numFmtId="49" fontId="2" fillId="0" borderId="20" xfId="0" applyNumberFormat="1" applyFont="1" applyFill="1" applyBorder="1" applyAlignment="1" applyProtection="1">
      <alignment horizontal="center" wrapText="1"/>
      <protection locked="0"/>
    </xf>
    <xf numFmtId="49" fontId="2" fillId="0" borderId="13" xfId="0" applyNumberFormat="1" applyFont="1" applyFill="1" applyBorder="1" applyAlignment="1" applyProtection="1">
      <alignment horizontal="center" wrapText="1"/>
      <protection locked="0"/>
    </xf>
    <xf numFmtId="49" fontId="2" fillId="0" borderId="1" xfId="0" applyNumberFormat="1" applyFont="1" applyFill="1" applyBorder="1" applyAlignment="1" applyProtection="1">
      <alignment horizontal="center" wrapText="1"/>
      <protection locked="0"/>
    </xf>
    <xf numFmtId="49" fontId="2" fillId="0" borderId="15" xfId="0" applyNumberFormat="1" applyFont="1" applyFill="1" applyBorder="1" applyAlignment="1" applyProtection="1">
      <alignment horizontal="center" wrapText="1"/>
      <protection locked="0"/>
    </xf>
    <xf numFmtId="49" fontId="2" fillId="0" borderId="2" xfId="0" applyNumberFormat="1" applyFont="1" applyFill="1" applyBorder="1" applyAlignment="1" applyProtection="1">
      <alignment horizontal="center" wrapText="1"/>
      <protection locked="0"/>
    </xf>
    <xf numFmtId="49" fontId="2" fillId="0" borderId="4" xfId="0" applyNumberFormat="1" applyFont="1" applyFill="1" applyBorder="1" applyAlignment="1" applyProtection="1">
      <alignment horizontal="center" wrapText="1"/>
      <protection locked="0"/>
    </xf>
    <xf numFmtId="49" fontId="4" fillId="3" borderId="7" xfId="1" applyNumberFormat="1" applyBorder="1" applyAlignment="1" applyProtection="1">
      <alignment horizontal="center" wrapText="1"/>
      <protection locked="0"/>
    </xf>
    <xf numFmtId="49" fontId="4" fillId="3" borderId="0" xfId="1" applyNumberFormat="1" applyBorder="1" applyAlignment="1" applyProtection="1">
      <alignment horizontal="center" wrapText="1"/>
      <protection locked="0"/>
    </xf>
    <xf numFmtId="2" fontId="4" fillId="3" borderId="0" xfId="1" applyNumberFormat="1" applyBorder="1" applyAlignment="1" applyProtection="1">
      <alignment horizontal="right" vertical="center"/>
      <protection locked="0"/>
    </xf>
    <xf numFmtId="2" fontId="4" fillId="3" borderId="0" xfId="1" applyNumberFormat="1" applyBorder="1" applyAlignment="1" applyProtection="1">
      <alignment horizontal="center" vertical="center"/>
      <protection locked="0"/>
    </xf>
    <xf numFmtId="49" fontId="4" fillId="3" borderId="17" xfId="1" applyNumberFormat="1" applyBorder="1" applyAlignment="1" applyProtection="1">
      <alignment horizontal="center"/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Good" xfId="1" builtinId="26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N19"/>
  <sheetViews>
    <sheetView tabSelected="1" workbookViewId="0">
      <selection activeCell="A19" sqref="A19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>
      <c r="A1" s="25" t="s">
        <v>41</v>
      </c>
      <c r="B1" s="25" t="s">
        <v>39</v>
      </c>
      <c r="C1" s="25" t="s">
        <v>0</v>
      </c>
      <c r="D1" s="25"/>
      <c r="E1" s="25"/>
      <c r="F1" s="49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>
      <c r="A2" s="15" t="s">
        <v>40</v>
      </c>
      <c r="B2" s="16" t="s">
        <v>40</v>
      </c>
      <c r="C2" s="16" t="s">
        <v>10</v>
      </c>
      <c r="D2" s="16" t="s">
        <v>11</v>
      </c>
      <c r="E2" s="16" t="s">
        <v>12</v>
      </c>
      <c r="F2" s="45" t="s">
        <v>43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44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5" t="s">
        <v>42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44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5" t="s">
        <v>42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44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5" t="s">
        <v>42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44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5" t="s">
        <v>42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44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5" t="s">
        <v>42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>
      <c r="A3" s="37"/>
      <c r="B3" s="38"/>
      <c r="C3" s="38"/>
      <c r="D3" s="38"/>
      <c r="E3" s="38"/>
      <c r="F3" s="46"/>
      <c r="G3" s="39"/>
      <c r="H3" s="40"/>
      <c r="I3" s="41"/>
      <c r="J3" s="42"/>
      <c r="K3" s="37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1"/>
      <c r="X3" s="43"/>
      <c r="Y3" s="38"/>
      <c r="Z3" s="38"/>
      <c r="AA3" s="44"/>
      <c r="AB3" s="46"/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43"/>
      <c r="AN3" s="38"/>
      <c r="AO3" s="38"/>
      <c r="AP3" s="44"/>
      <c r="AQ3" s="46"/>
      <c r="AR3" s="37"/>
      <c r="AS3" s="38"/>
      <c r="AT3" s="38"/>
      <c r="AU3" s="38"/>
      <c r="AV3" s="38"/>
      <c r="AW3" s="38"/>
      <c r="AX3" s="38"/>
      <c r="AY3" s="38"/>
      <c r="AZ3" s="38"/>
      <c r="BA3" s="43"/>
      <c r="BB3" s="38"/>
      <c r="BC3" s="38"/>
      <c r="BD3" s="44"/>
      <c r="BE3" s="46"/>
      <c r="BF3" s="37"/>
      <c r="BG3" s="38"/>
      <c r="BH3" s="38"/>
      <c r="BI3" s="38"/>
      <c r="BJ3" s="38"/>
      <c r="BK3" s="38"/>
      <c r="BL3" s="38"/>
      <c r="BM3" s="38"/>
      <c r="BN3" s="38"/>
      <c r="BO3" s="43"/>
      <c r="BP3" s="38"/>
      <c r="BQ3" s="38"/>
      <c r="BR3" s="44"/>
      <c r="BS3" s="46"/>
      <c r="BT3" s="37"/>
      <c r="BU3" s="38"/>
      <c r="BV3" s="38"/>
      <c r="BW3" s="38"/>
      <c r="BX3" s="38"/>
      <c r="BY3" s="38"/>
      <c r="BZ3" s="38"/>
      <c r="CA3" s="38"/>
      <c r="CB3" s="38"/>
      <c r="CC3" s="43"/>
      <c r="CD3" s="38"/>
      <c r="CE3" s="38"/>
      <c r="CF3" s="44"/>
      <c r="CG3" s="46"/>
      <c r="CH3" s="37"/>
      <c r="CI3" s="38"/>
      <c r="CJ3" s="38"/>
      <c r="CK3" s="38"/>
      <c r="CL3" s="38"/>
      <c r="CM3" s="38"/>
      <c r="CN3" s="38"/>
      <c r="CO3" s="43"/>
      <c r="CP3" s="38"/>
      <c r="CQ3" s="38"/>
      <c r="CR3" s="44"/>
      <c r="CS3" s="37"/>
      <c r="CT3" s="38"/>
      <c r="CU3" s="38"/>
      <c r="CV3" s="38"/>
      <c r="CW3" s="38"/>
      <c r="CX3" s="38"/>
      <c r="CY3" s="38"/>
      <c r="CZ3" s="43"/>
      <c r="DA3" s="38"/>
      <c r="DB3" s="38"/>
      <c r="DC3" s="44"/>
      <c r="DD3" s="37"/>
      <c r="DE3" s="38"/>
      <c r="DF3" s="38"/>
      <c r="DG3" s="38"/>
      <c r="DH3" s="38"/>
      <c r="DI3" s="38"/>
      <c r="DJ3" s="38"/>
      <c r="DK3" s="43"/>
      <c r="DL3" s="38"/>
      <c r="DM3" s="38"/>
      <c r="DN3" s="44"/>
    </row>
    <row r="4" spans="1:118" ht="15">
      <c r="A4" s="37"/>
      <c r="B4" s="38"/>
      <c r="C4" s="38"/>
      <c r="D4" s="38"/>
      <c r="E4" s="38"/>
      <c r="F4" s="46"/>
      <c r="G4" s="39"/>
      <c r="H4" s="40"/>
      <c r="I4" s="41"/>
      <c r="J4" s="42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41"/>
      <c r="X4" s="43"/>
      <c r="Y4" s="38"/>
      <c r="Z4" s="38"/>
      <c r="AA4" s="44"/>
      <c r="AB4" s="46"/>
      <c r="AC4" s="37"/>
      <c r="AD4" s="38"/>
      <c r="AE4" s="38"/>
      <c r="AF4" s="38"/>
      <c r="AG4" s="38"/>
      <c r="AH4" s="38"/>
      <c r="AI4" s="38"/>
      <c r="AJ4" s="38"/>
      <c r="AK4" s="38"/>
      <c r="AL4" s="38"/>
      <c r="AM4" s="43"/>
      <c r="AN4" s="38"/>
      <c r="AO4" s="38"/>
      <c r="AP4" s="44"/>
      <c r="AQ4" s="46"/>
      <c r="AR4" s="37"/>
      <c r="AS4" s="38"/>
      <c r="AT4" s="38"/>
      <c r="AU4" s="38"/>
      <c r="AV4" s="38"/>
      <c r="AW4" s="38"/>
      <c r="AX4" s="38"/>
      <c r="AY4" s="38"/>
      <c r="AZ4" s="38"/>
      <c r="BA4" s="43"/>
      <c r="BB4" s="38"/>
      <c r="BC4" s="38"/>
      <c r="BD4" s="44"/>
      <c r="BE4" s="46"/>
      <c r="BF4" s="37"/>
      <c r="BG4" s="38"/>
      <c r="BH4" s="38"/>
      <c r="BI4" s="38"/>
      <c r="BJ4" s="38"/>
      <c r="BK4" s="38"/>
      <c r="BL4" s="38"/>
      <c r="BM4" s="38"/>
      <c r="BN4" s="38"/>
      <c r="BO4" s="43"/>
      <c r="BP4" s="38"/>
      <c r="BQ4" s="38"/>
      <c r="BR4" s="44"/>
      <c r="BS4" s="46"/>
      <c r="BT4" s="37"/>
      <c r="BU4" s="38"/>
      <c r="BV4" s="38"/>
      <c r="BW4" s="38"/>
      <c r="BX4" s="38"/>
      <c r="BY4" s="38"/>
      <c r="BZ4" s="38"/>
      <c r="CA4" s="38"/>
      <c r="CB4" s="38"/>
      <c r="CC4" s="43"/>
      <c r="CD4" s="38"/>
      <c r="CE4" s="38"/>
      <c r="CF4" s="44"/>
      <c r="CG4" s="46"/>
      <c r="CH4" s="37"/>
      <c r="CI4" s="38"/>
      <c r="CJ4" s="38"/>
      <c r="CK4" s="38"/>
      <c r="CL4" s="38"/>
      <c r="CM4" s="38"/>
      <c r="CN4" s="38"/>
      <c r="CO4" s="43"/>
      <c r="CP4" s="38"/>
      <c r="CQ4" s="38"/>
      <c r="CR4" s="44"/>
      <c r="CS4" s="37"/>
      <c r="CT4" s="38"/>
      <c r="CU4" s="38"/>
      <c r="CV4" s="38"/>
      <c r="CW4" s="38"/>
      <c r="CX4" s="38"/>
      <c r="CY4" s="38"/>
      <c r="CZ4" s="43"/>
      <c r="DA4" s="38"/>
      <c r="DB4" s="38"/>
      <c r="DC4" s="44"/>
      <c r="DD4" s="37"/>
      <c r="DE4" s="38"/>
      <c r="DF4" s="38"/>
      <c r="DG4" s="38"/>
      <c r="DH4" s="38"/>
      <c r="DI4" s="38"/>
      <c r="DJ4" s="38"/>
      <c r="DK4" s="43"/>
      <c r="DL4" s="38"/>
      <c r="DM4" s="38"/>
      <c r="DN4" s="44"/>
    </row>
    <row r="5" spans="1:118" ht="15">
      <c r="A5" s="14"/>
      <c r="B5" s="14"/>
      <c r="C5" s="51" t="s">
        <v>37</v>
      </c>
      <c r="D5" s="9"/>
      <c r="E5" s="32"/>
      <c r="F5" s="48"/>
      <c r="G5" s="31"/>
      <c r="H5" s="22"/>
      <c r="I5" s="7"/>
      <c r="J5" s="24"/>
      <c r="K5" s="12"/>
      <c r="L5" s="2"/>
      <c r="M5" s="2"/>
      <c r="N5" s="2"/>
      <c r="O5" s="2"/>
      <c r="P5" s="2"/>
      <c r="Q5" s="2"/>
      <c r="R5" s="3"/>
      <c r="S5" s="3"/>
      <c r="T5" s="3"/>
      <c r="U5" s="3"/>
      <c r="V5" s="3"/>
      <c r="W5" s="13"/>
      <c r="X5" s="6"/>
      <c r="Y5" s="10"/>
      <c r="Z5" s="3"/>
      <c r="AA5" s="11"/>
      <c r="AB5" s="47"/>
      <c r="AC5" s="12"/>
      <c r="AD5" s="2"/>
      <c r="AE5" s="2"/>
      <c r="AF5" s="2"/>
      <c r="AG5" s="3"/>
      <c r="AH5" s="3"/>
      <c r="AI5" s="3"/>
      <c r="AJ5" s="3"/>
      <c r="AK5" s="3"/>
      <c r="AL5" s="3"/>
      <c r="AM5" s="6"/>
      <c r="AN5" s="10"/>
      <c r="AO5" s="3"/>
      <c r="AP5" s="11"/>
      <c r="AQ5" s="47"/>
      <c r="AR5" s="12"/>
      <c r="AS5" s="2"/>
      <c r="AT5" s="2"/>
      <c r="AU5" s="3"/>
      <c r="AV5" s="3"/>
      <c r="AW5" s="3"/>
      <c r="AX5" s="3"/>
      <c r="AY5" s="3"/>
      <c r="AZ5" s="3"/>
      <c r="BA5" s="6"/>
      <c r="BB5" s="10"/>
      <c r="BC5" s="3"/>
      <c r="BD5" s="35"/>
      <c r="BE5" s="47"/>
      <c r="BF5" s="12"/>
      <c r="BG5" s="2"/>
      <c r="BH5" s="2"/>
      <c r="BI5" s="3"/>
      <c r="BJ5" s="3"/>
      <c r="BK5" s="3"/>
      <c r="BL5" s="3"/>
      <c r="BM5" s="3"/>
      <c r="BN5" s="3"/>
      <c r="BO5" s="6"/>
      <c r="BP5" s="10"/>
      <c r="BQ5" s="3"/>
      <c r="BR5" s="11"/>
      <c r="BS5" s="47"/>
      <c r="BT5" s="12"/>
      <c r="BU5" s="2"/>
      <c r="BV5" s="2"/>
      <c r="BW5" s="3"/>
      <c r="BX5" s="3"/>
      <c r="BY5" s="3"/>
      <c r="BZ5" s="3"/>
      <c r="CA5" s="3"/>
      <c r="CB5" s="3"/>
      <c r="CC5" s="6"/>
      <c r="CD5" s="10"/>
      <c r="CE5" s="3"/>
      <c r="CF5" s="11"/>
      <c r="CG5" s="47"/>
      <c r="CH5" s="12"/>
      <c r="CI5" s="2"/>
      <c r="CJ5" s="3"/>
      <c r="CK5" s="3"/>
      <c r="CL5" s="3"/>
      <c r="CM5" s="3"/>
      <c r="CN5" s="3"/>
      <c r="CO5" s="6"/>
      <c r="CP5" s="10"/>
      <c r="CQ5" s="3"/>
      <c r="CR5" s="11"/>
      <c r="CS5" s="12"/>
      <c r="CT5" s="2"/>
      <c r="CU5" s="3"/>
      <c r="CV5" s="3"/>
      <c r="CW5" s="3"/>
      <c r="CX5" s="3"/>
      <c r="CY5" s="3"/>
      <c r="CZ5" s="6"/>
      <c r="DA5" s="10"/>
      <c r="DB5" s="3"/>
      <c r="DC5" s="11"/>
      <c r="DD5" s="12"/>
      <c r="DE5" s="2"/>
      <c r="DF5" s="3"/>
      <c r="DG5" s="3"/>
      <c r="DH5" s="3"/>
      <c r="DI5" s="3"/>
      <c r="DJ5" s="3"/>
      <c r="DK5" s="6"/>
      <c r="DL5" s="10"/>
      <c r="DM5" s="3"/>
      <c r="DN5" s="11"/>
    </row>
    <row r="6" spans="1:118" ht="15">
      <c r="A6" s="14">
        <v>1</v>
      </c>
      <c r="B6" s="14">
        <v>1</v>
      </c>
      <c r="C6" s="8" t="s">
        <v>47</v>
      </c>
      <c r="D6" s="9" t="s">
        <v>33</v>
      </c>
      <c r="E6" s="32" t="s">
        <v>34</v>
      </c>
      <c r="F6" s="48">
        <f xml:space="preserve"> AB6+AQ6+BE6+BS6</f>
        <v>396.27450980392155</v>
      </c>
      <c r="G6" s="31">
        <f>H6+I6+J6</f>
        <v>167.86</v>
      </c>
      <c r="H6" s="22">
        <f>X6+AM6+BA6+BO6+CC6+CO6+CZ6+DK6</f>
        <v>157.86000000000001</v>
      </c>
      <c r="I6" s="7">
        <f>Z6+AO6+BC6+BQ6+CE6+CQ6+DB6+DM6</f>
        <v>0</v>
      </c>
      <c r="J6" s="24">
        <f>R6+AG6+AU6+BI6+BW6+CJ6+CU6+DF6</f>
        <v>10</v>
      </c>
      <c r="K6" s="12">
        <v>40.799999999999997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>K6+L6+M6+N6+O6+P6+Q6</f>
        <v>40.799999999999997</v>
      </c>
      <c r="Y6" s="10">
        <f>R6</f>
        <v>0</v>
      </c>
      <c r="Z6" s="3">
        <f>(S6*5)+(T6*10)+(U6*15)+(V6*10)+(W6*20)</f>
        <v>0</v>
      </c>
      <c r="AA6" s="11">
        <f>X6+Y6+Z6</f>
        <v>40.799999999999997</v>
      </c>
      <c r="AB6" s="47">
        <f>(MIN(AA$5:AA$18)/AA6)*100</f>
        <v>96.274509803921575</v>
      </c>
      <c r="AC6" s="12">
        <v>48.66</v>
      </c>
      <c r="AD6" s="2"/>
      <c r="AE6" s="2"/>
      <c r="AF6" s="2"/>
      <c r="AG6" s="3">
        <v>4</v>
      </c>
      <c r="AH6" s="3"/>
      <c r="AI6" s="3"/>
      <c r="AJ6" s="3"/>
      <c r="AK6" s="3"/>
      <c r="AL6" s="3"/>
      <c r="AM6" s="6">
        <f>AC6+AD6+AE6+AF6</f>
        <v>48.66</v>
      </c>
      <c r="AN6" s="10">
        <f>AG6</f>
        <v>4</v>
      </c>
      <c r="AO6" s="3">
        <f>(AH6*5)+(AI6*10)+(AJ6*15)+(AK6*10)+(AL6*20)</f>
        <v>0</v>
      </c>
      <c r="AP6" s="11">
        <f>AM6+AN6+AO6</f>
        <v>52.66</v>
      </c>
      <c r="AQ6" s="47">
        <f>(MIN(AP$5:AP$18)/AP6)*100</f>
        <v>100</v>
      </c>
      <c r="AR6" s="12">
        <v>17.010000000000002</v>
      </c>
      <c r="AS6" s="2"/>
      <c r="AT6" s="2"/>
      <c r="AU6" s="3">
        <v>2</v>
      </c>
      <c r="AV6" s="3"/>
      <c r="AW6" s="3"/>
      <c r="AX6" s="3"/>
      <c r="AY6" s="3"/>
      <c r="AZ6" s="3"/>
      <c r="BA6" s="6">
        <f>AR6+AS6+AT6</f>
        <v>17.010000000000002</v>
      </c>
      <c r="BB6" s="10">
        <f>AU6</f>
        <v>2</v>
      </c>
      <c r="BC6" s="3">
        <f>(AV6*5)+(AW6*10)+(AX6*15)+(AY6*10)+(AZ6*20)</f>
        <v>0</v>
      </c>
      <c r="BD6" s="35">
        <f>BA6+BB6+BC6</f>
        <v>19.010000000000002</v>
      </c>
      <c r="BE6" s="47">
        <f>(MIN(BD$5:BD$18)/BD6)*100</f>
        <v>100</v>
      </c>
      <c r="BF6" s="12">
        <v>11.72</v>
      </c>
      <c r="BG6" s="2"/>
      <c r="BH6" s="2"/>
      <c r="BI6" s="3">
        <v>1</v>
      </c>
      <c r="BJ6" s="3"/>
      <c r="BK6" s="3"/>
      <c r="BL6" s="3"/>
      <c r="BM6" s="3"/>
      <c r="BN6" s="3"/>
      <c r="BO6" s="6">
        <f>BF6+BG6+BH6</f>
        <v>11.72</v>
      </c>
      <c r="BP6" s="10">
        <f>BI6</f>
        <v>1</v>
      </c>
      <c r="BQ6" s="3">
        <f>(BJ6*5)+(BK6*10)+(BL6*15)+(BM6*10)+(BN6*20)</f>
        <v>0</v>
      </c>
      <c r="BR6" s="11">
        <f>BO6+BP6+BQ6</f>
        <v>12.72</v>
      </c>
      <c r="BS6" s="47">
        <f>(MIN(BR$5:BR$18)/BR6)*100</f>
        <v>100</v>
      </c>
      <c r="BT6" s="12">
        <v>39.67</v>
      </c>
      <c r="BU6" s="2"/>
      <c r="BV6" s="2"/>
      <c r="BW6" s="3">
        <v>3</v>
      </c>
      <c r="BX6" s="3"/>
      <c r="BY6" s="3"/>
      <c r="BZ6" s="3"/>
      <c r="CA6" s="3"/>
      <c r="CB6" s="3"/>
      <c r="CC6" s="6">
        <f>BT6+BU6+BV6</f>
        <v>39.67</v>
      </c>
      <c r="CD6" s="10">
        <f>BW6</f>
        <v>3</v>
      </c>
      <c r="CE6" s="3">
        <f>(BX6*5)+(BY6*10)+(BZ6*15)+(CA6*10)+(CB6*20)</f>
        <v>0</v>
      </c>
      <c r="CF6" s="11">
        <f>CC6+CD6+CE6</f>
        <v>42.67</v>
      </c>
      <c r="CG6" s="47">
        <f>(MIN(CF$5:CF$18)/CF6)*100</f>
        <v>100</v>
      </c>
      <c r="CH6" s="12"/>
      <c r="CI6" s="2"/>
      <c r="CJ6" s="3"/>
      <c r="CK6" s="3"/>
      <c r="CL6" s="3"/>
      <c r="CM6" s="3"/>
      <c r="CN6" s="3"/>
      <c r="CO6" s="6">
        <f>CH6+CI6</f>
        <v>0</v>
      </c>
      <c r="CP6" s="10">
        <f>CI6</f>
        <v>0</v>
      </c>
      <c r="CQ6" s="3">
        <f>(CK6*3)+(CL6*5)+(CM6*5)+(CN6*20)</f>
        <v>0</v>
      </c>
      <c r="CR6" s="11">
        <f>CO6+CP6+CQ6</f>
        <v>0</v>
      </c>
      <c r="CS6" s="12"/>
      <c r="CT6" s="2"/>
      <c r="CU6" s="3"/>
      <c r="CV6" s="3"/>
      <c r="CW6" s="3"/>
      <c r="CX6" s="3"/>
      <c r="CY6" s="3"/>
      <c r="CZ6" s="6">
        <f>CS6+CT6</f>
        <v>0</v>
      </c>
      <c r="DA6" s="10">
        <f>CT6</f>
        <v>0</v>
      </c>
      <c r="DB6" s="3">
        <f>(CV6*3)+(CW6*5)+(CX6*5)+(CY6*20)</f>
        <v>0</v>
      </c>
      <c r="DC6" s="11">
        <f>CZ6+DA6+DB6</f>
        <v>0</v>
      </c>
      <c r="DD6" s="12"/>
      <c r="DE6" s="2"/>
      <c r="DF6" s="3"/>
      <c r="DG6" s="3"/>
      <c r="DH6" s="3"/>
      <c r="DI6" s="3"/>
      <c r="DJ6" s="3"/>
      <c r="DK6" s="6">
        <f>DD6+DE6</f>
        <v>0</v>
      </c>
      <c r="DL6" s="10">
        <f>DE6</f>
        <v>0</v>
      </c>
      <c r="DM6" s="3">
        <f>(DG6*3)+(DH6*5)+(DI6*5)+(DJ6*20)</f>
        <v>0</v>
      </c>
      <c r="DN6" s="11">
        <f>DK6+DL6+DM6</f>
        <v>0</v>
      </c>
    </row>
    <row r="7" spans="1:118" ht="15">
      <c r="A7" s="14">
        <v>11</v>
      </c>
      <c r="B7" s="14">
        <v>2</v>
      </c>
      <c r="C7" s="8" t="s">
        <v>55</v>
      </c>
      <c r="D7" s="33" t="s">
        <v>33</v>
      </c>
      <c r="E7" s="32" t="s">
        <v>34</v>
      </c>
      <c r="F7" s="48">
        <f xml:space="preserve"> AB7+AQ7+BE7+BS7</f>
        <v>114.22879853232205</v>
      </c>
      <c r="G7" s="31">
        <f>H7+I7+J7</f>
        <v>522.46</v>
      </c>
      <c r="H7" s="22">
        <f>X7+AM7+BA7+BO7+CC7+CO7+CZ7+DK7</f>
        <v>295.45999999999998</v>
      </c>
      <c r="I7" s="7">
        <f>Z7+AO7+BC7+BQ7+CE7+CQ7+DB7+DM7</f>
        <v>15</v>
      </c>
      <c r="J7" s="24">
        <f>R7+AG7+AU7+BI7+BW7+CJ7+CU7+DF7</f>
        <v>212</v>
      </c>
      <c r="K7" s="12">
        <v>90</v>
      </c>
      <c r="L7" s="2"/>
      <c r="M7" s="2"/>
      <c r="N7" s="2"/>
      <c r="O7" s="2"/>
      <c r="P7" s="2"/>
      <c r="Q7" s="2"/>
      <c r="R7" s="3">
        <v>100</v>
      </c>
      <c r="S7" s="3">
        <v>1</v>
      </c>
      <c r="T7" s="3"/>
      <c r="U7" s="3"/>
      <c r="V7" s="3"/>
      <c r="W7" s="13"/>
      <c r="X7" s="6">
        <f>K7+L7+M7+N7+O7+P7+Q7</f>
        <v>90</v>
      </c>
      <c r="Y7" s="10">
        <f>R7</f>
        <v>100</v>
      </c>
      <c r="Z7" s="3">
        <f>(S7*5)+(T7*10)+(U7*15)+(V7*10)+(W7*20)</f>
        <v>5</v>
      </c>
      <c r="AA7" s="35">
        <f>X7+Y7+Z7</f>
        <v>195</v>
      </c>
      <c r="AB7" s="47">
        <f>(MIN(AA$5:AA$18)/AA7)*100</f>
        <v>20.143589743589743</v>
      </c>
      <c r="AC7" s="12">
        <v>90.01</v>
      </c>
      <c r="AD7" s="2"/>
      <c r="AE7" s="2"/>
      <c r="AF7" s="2"/>
      <c r="AG7" s="3">
        <v>43</v>
      </c>
      <c r="AH7" s="3"/>
      <c r="AI7" s="3"/>
      <c r="AJ7" s="3"/>
      <c r="AK7" s="3"/>
      <c r="AL7" s="3"/>
      <c r="AM7" s="6">
        <f>AC7+AD7+AE7+AF7</f>
        <v>90.01</v>
      </c>
      <c r="AN7" s="10">
        <f>AG7</f>
        <v>43</v>
      </c>
      <c r="AO7" s="3">
        <f>(AH7*5)+(AI7*10)+(AJ7*15)+(AK7*10)+(AL7*20)</f>
        <v>0</v>
      </c>
      <c r="AP7" s="11">
        <f>AM7+AN7+AO7</f>
        <v>133.01</v>
      </c>
      <c r="AQ7" s="47">
        <f>(MIN(AP$5:AP$18)/AP7)*100</f>
        <v>39.591008194872565</v>
      </c>
      <c r="AR7" s="12">
        <v>32.79</v>
      </c>
      <c r="AS7" s="2"/>
      <c r="AT7" s="2"/>
      <c r="AU7" s="3">
        <v>22</v>
      </c>
      <c r="AV7" s="3"/>
      <c r="AW7" s="3">
        <v>1</v>
      </c>
      <c r="AX7" s="3"/>
      <c r="AY7" s="3"/>
      <c r="AZ7" s="3"/>
      <c r="BA7" s="6">
        <f>AR7+AS7+AT7</f>
        <v>32.79</v>
      </c>
      <c r="BB7" s="10">
        <f>AU7</f>
        <v>22</v>
      </c>
      <c r="BC7" s="3">
        <f>(AV7*5)+(AW7*10)+(AX7*15)+(AY7*10)+(AZ7*20)</f>
        <v>10</v>
      </c>
      <c r="BD7" s="11">
        <f>BA7+BB7+BC7</f>
        <v>64.789999999999992</v>
      </c>
      <c r="BE7" s="47">
        <f>(MIN(BD$5:BD$18)/BD7)*100</f>
        <v>29.340947677110673</v>
      </c>
      <c r="BF7" s="12">
        <v>24.57</v>
      </c>
      <c r="BG7" s="2"/>
      <c r="BH7" s="2"/>
      <c r="BI7" s="3">
        <v>26</v>
      </c>
      <c r="BJ7" s="3"/>
      <c r="BK7" s="3"/>
      <c r="BL7" s="3"/>
      <c r="BM7" s="3"/>
      <c r="BN7" s="3"/>
      <c r="BO7" s="6">
        <f>BF7+BG7+BH7</f>
        <v>24.57</v>
      </c>
      <c r="BP7" s="10">
        <f>BI7</f>
        <v>26</v>
      </c>
      <c r="BQ7" s="3">
        <f>(BJ7*5)+(BK7*10)+(BL7*15)+(BM7*10)+(BN7*20)</f>
        <v>0</v>
      </c>
      <c r="BR7" s="35">
        <f>BO7+BP7+BQ7</f>
        <v>50.57</v>
      </c>
      <c r="BS7" s="47">
        <f>(MIN(BR$5:BR$18)/BR7)*100</f>
        <v>25.153252916749064</v>
      </c>
      <c r="BT7" s="12">
        <v>58.09</v>
      </c>
      <c r="BU7" s="2"/>
      <c r="BV7" s="2"/>
      <c r="BW7" s="3">
        <v>21</v>
      </c>
      <c r="BX7" s="3"/>
      <c r="BY7" s="3"/>
      <c r="BZ7" s="3"/>
      <c r="CA7" s="3"/>
      <c r="CB7" s="3"/>
      <c r="CC7" s="6">
        <f>BT7+BU7+BV7</f>
        <v>58.09</v>
      </c>
      <c r="CD7" s="10">
        <f>BW7</f>
        <v>21</v>
      </c>
      <c r="CE7" s="3">
        <f>(BX7*5)+(BY7*10)+(BZ7*15)+(CA7*10)+(CB7*20)</f>
        <v>0</v>
      </c>
      <c r="CF7" s="11">
        <f>CC7+CD7+CE7</f>
        <v>79.09</v>
      </c>
      <c r="CG7" s="47">
        <f>(MIN(CF$5:CF$18)/CF7)*100</f>
        <v>53.951194841320017</v>
      </c>
      <c r="CH7" s="12"/>
      <c r="CI7" s="2"/>
      <c r="CJ7" s="3"/>
      <c r="CK7" s="3"/>
      <c r="CL7" s="3"/>
      <c r="CM7" s="3"/>
      <c r="CN7" s="3"/>
      <c r="CO7" s="6">
        <f>CH7+CI7</f>
        <v>0</v>
      </c>
      <c r="CP7" s="10">
        <f>CI7</f>
        <v>0</v>
      </c>
      <c r="CQ7" s="3">
        <f>(CK7*3)+(CL7*5)+(CM7*5)+(CN7*20)</f>
        <v>0</v>
      </c>
      <c r="CR7" s="11">
        <f>CO7+CP7+CQ7</f>
        <v>0</v>
      </c>
      <c r="CS7" s="12"/>
      <c r="CT7" s="2"/>
      <c r="CU7" s="3"/>
      <c r="CV7" s="3"/>
      <c r="CW7" s="3"/>
      <c r="CX7" s="3"/>
      <c r="CY7" s="3"/>
      <c r="CZ7" s="6">
        <f>CS7+CT7</f>
        <v>0</v>
      </c>
      <c r="DA7" s="10">
        <f>CT7</f>
        <v>0</v>
      </c>
      <c r="DB7" s="3">
        <f>(CV7*3)+(CW7*5)+(CX7*5)+(CY7*20)</f>
        <v>0</v>
      </c>
      <c r="DC7" s="11">
        <f>CZ7+DA7+DB7</f>
        <v>0</v>
      </c>
      <c r="DD7" s="12"/>
      <c r="DE7" s="2"/>
      <c r="DF7" s="3"/>
      <c r="DG7" s="3"/>
      <c r="DH7" s="3"/>
      <c r="DI7" s="3"/>
      <c r="DJ7" s="3"/>
      <c r="DK7" s="6">
        <f>DD7+DE7</f>
        <v>0</v>
      </c>
      <c r="DL7" s="10">
        <f>DE7</f>
        <v>0</v>
      </c>
      <c r="DM7" s="3">
        <f>(DG7*3)+(DH7*5)+(DI7*5)+(DJ7*20)</f>
        <v>0</v>
      </c>
      <c r="DN7" s="11">
        <f>DK7+DL7+DM7</f>
        <v>0</v>
      </c>
    </row>
    <row r="8" spans="1:118" ht="15">
      <c r="A8" s="14"/>
      <c r="B8" s="14"/>
      <c r="C8" s="38" t="s">
        <v>38</v>
      </c>
      <c r="D8" s="9"/>
      <c r="E8" s="32"/>
      <c r="F8" s="48"/>
      <c r="G8" s="31"/>
      <c r="H8" s="22"/>
      <c r="I8" s="7"/>
      <c r="J8" s="24"/>
      <c r="K8" s="12"/>
      <c r="L8" s="2"/>
      <c r="M8" s="2"/>
      <c r="N8" s="2"/>
      <c r="O8" s="2"/>
      <c r="P8" s="2"/>
      <c r="Q8" s="2"/>
      <c r="R8" s="3"/>
      <c r="S8" s="3"/>
      <c r="T8" s="3"/>
      <c r="U8" s="3"/>
      <c r="V8" s="3"/>
      <c r="W8" s="13"/>
      <c r="X8" s="6"/>
      <c r="Y8" s="10"/>
      <c r="Z8" s="3"/>
      <c r="AA8" s="11"/>
      <c r="AB8" s="47"/>
      <c r="AC8" s="12"/>
      <c r="AD8" s="2"/>
      <c r="AE8" s="2"/>
      <c r="AF8" s="2"/>
      <c r="AG8" s="3"/>
      <c r="AH8" s="3"/>
      <c r="AI8" s="3"/>
      <c r="AJ8" s="3"/>
      <c r="AK8" s="3"/>
      <c r="AL8" s="3"/>
      <c r="AM8" s="6"/>
      <c r="AN8" s="10"/>
      <c r="AO8" s="3"/>
      <c r="AP8" s="11"/>
      <c r="AQ8" s="47"/>
      <c r="AR8" s="12"/>
      <c r="AS8" s="2"/>
      <c r="AT8" s="2"/>
      <c r="AU8" s="3"/>
      <c r="AV8" s="3"/>
      <c r="AW8" s="3"/>
      <c r="AX8" s="3"/>
      <c r="AY8" s="3"/>
      <c r="AZ8" s="3"/>
      <c r="BA8" s="6"/>
      <c r="BB8" s="10"/>
      <c r="BC8" s="3"/>
      <c r="BD8" s="35"/>
      <c r="BE8" s="47"/>
      <c r="BF8" s="12"/>
      <c r="BG8" s="2"/>
      <c r="BH8" s="2"/>
      <c r="BI8" s="3"/>
      <c r="BJ8" s="3"/>
      <c r="BK8" s="3"/>
      <c r="BL8" s="3"/>
      <c r="BM8" s="3"/>
      <c r="BN8" s="3"/>
      <c r="BO8" s="6"/>
      <c r="BP8" s="10"/>
      <c r="BQ8" s="3"/>
      <c r="BR8" s="11"/>
      <c r="BS8" s="47"/>
      <c r="BT8" s="12"/>
      <c r="BU8" s="2"/>
      <c r="BV8" s="2"/>
      <c r="BW8" s="3"/>
      <c r="BX8" s="3"/>
      <c r="BY8" s="3"/>
      <c r="BZ8" s="3"/>
      <c r="CA8" s="3"/>
      <c r="CB8" s="3"/>
      <c r="CC8" s="6"/>
      <c r="CD8" s="10"/>
      <c r="CE8" s="3"/>
      <c r="CF8" s="11"/>
      <c r="CG8" s="47"/>
      <c r="CH8" s="12"/>
      <c r="CI8" s="2"/>
      <c r="CJ8" s="3"/>
      <c r="CK8" s="3"/>
      <c r="CL8" s="3"/>
      <c r="CM8" s="3"/>
      <c r="CN8" s="3"/>
      <c r="CO8" s="6"/>
      <c r="CP8" s="10"/>
      <c r="CQ8" s="3"/>
      <c r="CR8" s="11"/>
      <c r="CS8" s="12"/>
      <c r="CT8" s="2"/>
      <c r="CU8" s="3"/>
      <c r="CV8" s="3"/>
      <c r="CW8" s="3"/>
      <c r="CX8" s="3"/>
      <c r="CY8" s="3"/>
      <c r="CZ8" s="6"/>
      <c r="DA8" s="10"/>
      <c r="DB8" s="3"/>
      <c r="DC8" s="11"/>
      <c r="DD8" s="12"/>
      <c r="DE8" s="2"/>
      <c r="DF8" s="3"/>
      <c r="DG8" s="3"/>
      <c r="DH8" s="3"/>
      <c r="DI8" s="3"/>
      <c r="DJ8" s="3"/>
      <c r="DK8" s="6"/>
      <c r="DL8" s="10"/>
      <c r="DM8" s="3"/>
      <c r="DN8" s="11"/>
    </row>
    <row r="9" spans="1:118" ht="15">
      <c r="A9" s="14">
        <v>2</v>
      </c>
      <c r="B9" s="14">
        <v>1</v>
      </c>
      <c r="C9" s="8" t="s">
        <v>50</v>
      </c>
      <c r="D9" s="9" t="s">
        <v>33</v>
      </c>
      <c r="E9" s="32" t="s">
        <v>35</v>
      </c>
      <c r="F9" s="48">
        <f t="shared" ref="F9:F17" si="0" xml:space="preserve"> AB9+AQ9+BE9+BS9</f>
        <v>348.11265800650926</v>
      </c>
      <c r="G9" s="31">
        <f t="shared" ref="G9:G17" si="1">H9+I9+J9</f>
        <v>185.20000000000002</v>
      </c>
      <c r="H9" s="22">
        <f t="shared" ref="H9:H17" si="2">X9+AM9+BA9+BO9+CC9+CO9+CZ9+DK9</f>
        <v>149.20000000000002</v>
      </c>
      <c r="I9" s="7">
        <f t="shared" ref="I9:I17" si="3">Z9+AO9+BC9+BQ9+CE9+CQ9+DB9+DM9</f>
        <v>0</v>
      </c>
      <c r="J9" s="24">
        <f t="shared" ref="J9:J17" si="4">R9+AG9+AU9+BI9+BW9+CJ9+CU9+DF9</f>
        <v>36</v>
      </c>
      <c r="K9" s="12">
        <v>39.28</v>
      </c>
      <c r="L9" s="2"/>
      <c r="M9" s="2"/>
      <c r="N9" s="2"/>
      <c r="O9" s="2"/>
      <c r="P9" s="2"/>
      <c r="Q9" s="2"/>
      <c r="R9" s="3">
        <v>0</v>
      </c>
      <c r="S9" s="3"/>
      <c r="T9" s="3"/>
      <c r="U9" s="3"/>
      <c r="V9" s="3"/>
      <c r="W9" s="13"/>
      <c r="X9" s="6">
        <f t="shared" ref="X9:X17" si="5">K9+L9+M9+N9+O9+P9+Q9</f>
        <v>39.28</v>
      </c>
      <c r="Y9" s="10">
        <f t="shared" ref="Y9:Y17" si="6">R9</f>
        <v>0</v>
      </c>
      <c r="Z9" s="3">
        <f t="shared" ref="Z9:Z17" si="7">(S9*5)+(T9*10)+(U9*15)+(V9*10)+(W9*20)</f>
        <v>0</v>
      </c>
      <c r="AA9" s="11">
        <f t="shared" ref="AA9:AA17" si="8">X9+Y9+Z9</f>
        <v>39.28</v>
      </c>
      <c r="AB9" s="47">
        <f t="shared" ref="AB9:AB17" si="9">(MIN(AA$5:AA$18)/AA9)*100</f>
        <v>100</v>
      </c>
      <c r="AC9" s="12">
        <v>47.9</v>
      </c>
      <c r="AD9" s="2"/>
      <c r="AE9" s="2"/>
      <c r="AF9" s="2"/>
      <c r="AG9" s="3">
        <v>8</v>
      </c>
      <c r="AH9" s="3"/>
      <c r="AI9" s="3"/>
      <c r="AJ9" s="3"/>
      <c r="AK9" s="3"/>
      <c r="AL9" s="3"/>
      <c r="AM9" s="6">
        <f t="shared" ref="AM9:AM17" si="10">AC9+AD9+AE9+AF9</f>
        <v>47.9</v>
      </c>
      <c r="AN9" s="10">
        <f t="shared" ref="AN9:AN17" si="11">AG9</f>
        <v>8</v>
      </c>
      <c r="AO9" s="3">
        <f t="shared" ref="AO9:AO17" si="12">(AH9*5)+(AI9*10)+(AJ9*15)+(AK9*10)+(AL9*20)</f>
        <v>0</v>
      </c>
      <c r="AP9" s="11">
        <f t="shared" ref="AP9:AP17" si="13">AM9+AN9+AO9</f>
        <v>55.9</v>
      </c>
      <c r="AQ9" s="47">
        <f t="shared" ref="AQ9:AQ17" si="14">(MIN(AP$5:AP$18)/AP9)*100</f>
        <v>94.203935599284421</v>
      </c>
      <c r="AR9" s="12">
        <v>17.91</v>
      </c>
      <c r="AS9" s="2"/>
      <c r="AT9" s="2"/>
      <c r="AU9" s="3">
        <v>15</v>
      </c>
      <c r="AV9" s="3"/>
      <c r="AW9" s="3"/>
      <c r="AX9" s="3"/>
      <c r="AY9" s="3"/>
      <c r="AZ9" s="3"/>
      <c r="BA9" s="6">
        <f t="shared" ref="BA9:BA17" si="15">AR9+AS9+AT9</f>
        <v>17.91</v>
      </c>
      <c r="BB9" s="10">
        <f t="shared" ref="BB9:BB17" si="16">AU9</f>
        <v>15</v>
      </c>
      <c r="BC9" s="3">
        <f t="shared" ref="BC9:BC17" si="17">(AV9*5)+(AW9*10)+(AX9*15)+(AY9*10)+(AZ9*20)</f>
        <v>0</v>
      </c>
      <c r="BD9" s="35">
        <f t="shared" ref="BD9:BD17" si="18">BA9+BB9+BC9</f>
        <v>32.909999999999997</v>
      </c>
      <c r="BE9" s="47">
        <f t="shared" ref="BE9:BE17" si="19">(MIN(BD$5:BD$18)/BD9)*100</f>
        <v>57.763597690671546</v>
      </c>
      <c r="BF9" s="12">
        <v>12.23</v>
      </c>
      <c r="BG9" s="2"/>
      <c r="BH9" s="2"/>
      <c r="BI9" s="3">
        <v>1</v>
      </c>
      <c r="BJ9" s="3"/>
      <c r="BK9" s="3"/>
      <c r="BL9" s="3"/>
      <c r="BM9" s="3"/>
      <c r="BN9" s="3"/>
      <c r="BO9" s="6">
        <f t="shared" ref="BO9:BO17" si="20">BF9+BG9+BH9</f>
        <v>12.23</v>
      </c>
      <c r="BP9" s="10">
        <f t="shared" ref="BP9:BP17" si="21">BI9</f>
        <v>1</v>
      </c>
      <c r="BQ9" s="3">
        <f t="shared" ref="BQ9:BQ17" si="22">(BJ9*5)+(BK9*10)+(BL9*15)+(BM9*10)+(BN9*20)</f>
        <v>0</v>
      </c>
      <c r="BR9" s="11">
        <f t="shared" ref="BR9:BR17" si="23">BO9+BP9+BQ9</f>
        <v>13.23</v>
      </c>
      <c r="BS9" s="47">
        <f t="shared" ref="BS9:BS17" si="24">(MIN(BR$5:BR$18)/BR9)*100</f>
        <v>96.145124716553283</v>
      </c>
      <c r="BT9" s="12">
        <v>31.88</v>
      </c>
      <c r="BU9" s="2"/>
      <c r="BV9" s="2"/>
      <c r="BW9" s="3">
        <v>12</v>
      </c>
      <c r="BX9" s="3"/>
      <c r="BY9" s="3"/>
      <c r="BZ9" s="3"/>
      <c r="CA9" s="3"/>
      <c r="CB9" s="3"/>
      <c r="CC9" s="6">
        <f t="shared" ref="CC9:CC17" si="25">BT9+BU9+BV9</f>
        <v>31.88</v>
      </c>
      <c r="CD9" s="10">
        <f t="shared" ref="CD9:CD17" si="26">BW9</f>
        <v>12</v>
      </c>
      <c r="CE9" s="3">
        <f t="shared" ref="CE9:CE17" si="27">(BX9*5)+(BY9*10)+(BZ9*15)+(CA9*10)+(CB9*20)</f>
        <v>0</v>
      </c>
      <c r="CF9" s="11">
        <f t="shared" ref="CF9:CF17" si="28">CC9+CD9+CE9</f>
        <v>43.879999999999995</v>
      </c>
      <c r="CG9" s="47">
        <f t="shared" ref="CG9:CG17" si="29">(MIN(CF$5:CF$18)/CF9)*100</f>
        <v>97.242479489516882</v>
      </c>
      <c r="CH9" s="12"/>
      <c r="CI9" s="2"/>
      <c r="CJ9" s="3"/>
      <c r="CK9" s="3"/>
      <c r="CL9" s="3"/>
      <c r="CM9" s="3"/>
      <c r="CN9" s="3"/>
      <c r="CO9" s="6">
        <f t="shared" ref="CO9:CO17" si="30">CH9+CI9</f>
        <v>0</v>
      </c>
      <c r="CP9" s="10">
        <f t="shared" ref="CP9:CP17" si="31">CI9</f>
        <v>0</v>
      </c>
      <c r="CQ9" s="3">
        <f t="shared" ref="CQ9:CQ17" si="32">(CK9*3)+(CL9*5)+(CM9*5)+(CN9*20)</f>
        <v>0</v>
      </c>
      <c r="CR9" s="11">
        <f t="shared" ref="CR9:CR17" si="33">CO9+CP9+CQ9</f>
        <v>0</v>
      </c>
      <c r="CS9" s="12"/>
      <c r="CT9" s="2"/>
      <c r="CU9" s="3"/>
      <c r="CV9" s="3"/>
      <c r="CW9" s="3"/>
      <c r="CX9" s="3"/>
      <c r="CY9" s="3"/>
      <c r="CZ9" s="6">
        <f t="shared" ref="CZ9:CZ17" si="34">CS9+CT9</f>
        <v>0</v>
      </c>
      <c r="DA9" s="10">
        <f t="shared" ref="DA9:DA17" si="35">CT9</f>
        <v>0</v>
      </c>
      <c r="DB9" s="3">
        <f t="shared" ref="DB9:DB17" si="36">(CV9*3)+(CW9*5)+(CX9*5)+(CY9*20)</f>
        <v>0</v>
      </c>
      <c r="DC9" s="11">
        <f t="shared" ref="DC9:DC17" si="37">CZ9+DA9+DB9</f>
        <v>0</v>
      </c>
      <c r="DD9" s="12"/>
      <c r="DE9" s="2"/>
      <c r="DF9" s="3"/>
      <c r="DG9" s="3"/>
      <c r="DH9" s="3"/>
      <c r="DI9" s="3"/>
      <c r="DJ9" s="3"/>
      <c r="DK9" s="6">
        <f t="shared" ref="DK9:DK17" si="38">DD9+DE9</f>
        <v>0</v>
      </c>
      <c r="DL9" s="10">
        <f t="shared" ref="DL9:DL17" si="39">DE9</f>
        <v>0</v>
      </c>
      <c r="DM9" s="3">
        <f t="shared" ref="DM9:DM17" si="40">(DG9*3)+(DH9*5)+(DI9*5)+(DJ9*20)</f>
        <v>0</v>
      </c>
      <c r="DN9" s="11">
        <f t="shared" ref="DN9:DN17" si="41">DK9+DL9+DM9</f>
        <v>0</v>
      </c>
    </row>
    <row r="10" spans="1:118" ht="15">
      <c r="A10" s="14">
        <v>3</v>
      </c>
      <c r="B10" s="14">
        <v>2</v>
      </c>
      <c r="C10" s="8" t="s">
        <v>32</v>
      </c>
      <c r="D10" s="32" t="s">
        <v>33</v>
      </c>
      <c r="E10" s="33" t="s">
        <v>35</v>
      </c>
      <c r="F10" s="48">
        <f t="shared" si="0"/>
        <v>346.89789419471219</v>
      </c>
      <c r="G10" s="31">
        <f t="shared" si="1"/>
        <v>210.82</v>
      </c>
      <c r="H10" s="22">
        <f t="shared" si="2"/>
        <v>179.82</v>
      </c>
      <c r="I10" s="7">
        <f t="shared" si="3"/>
        <v>0</v>
      </c>
      <c r="J10" s="34">
        <f t="shared" si="4"/>
        <v>31</v>
      </c>
      <c r="K10" s="12">
        <v>46.7</v>
      </c>
      <c r="L10" s="2"/>
      <c r="M10" s="2"/>
      <c r="N10" s="2"/>
      <c r="O10" s="2"/>
      <c r="P10" s="2"/>
      <c r="Q10" s="2"/>
      <c r="R10" s="3">
        <v>0</v>
      </c>
      <c r="S10" s="3"/>
      <c r="T10" s="3"/>
      <c r="U10" s="3"/>
      <c r="V10" s="3"/>
      <c r="W10" s="13"/>
      <c r="X10" s="6">
        <f t="shared" si="5"/>
        <v>46.7</v>
      </c>
      <c r="Y10" s="10">
        <f t="shared" si="6"/>
        <v>0</v>
      </c>
      <c r="Z10" s="3">
        <f t="shared" si="7"/>
        <v>0</v>
      </c>
      <c r="AA10" s="35">
        <f t="shared" si="8"/>
        <v>46.7</v>
      </c>
      <c r="AB10" s="47">
        <f t="shared" si="9"/>
        <v>84.111349036402572</v>
      </c>
      <c r="AC10" s="12">
        <v>59.51</v>
      </c>
      <c r="AD10" s="2"/>
      <c r="AE10" s="2"/>
      <c r="AF10" s="2"/>
      <c r="AG10" s="3">
        <v>1</v>
      </c>
      <c r="AH10" s="3"/>
      <c r="AI10" s="3"/>
      <c r="AJ10" s="3"/>
      <c r="AK10" s="3"/>
      <c r="AL10" s="3"/>
      <c r="AM10" s="6">
        <f t="shared" si="10"/>
        <v>59.51</v>
      </c>
      <c r="AN10" s="10">
        <f t="shared" si="11"/>
        <v>1</v>
      </c>
      <c r="AO10" s="3">
        <f t="shared" si="12"/>
        <v>0</v>
      </c>
      <c r="AP10" s="11">
        <f t="shared" si="13"/>
        <v>60.51</v>
      </c>
      <c r="AQ10" s="47">
        <f t="shared" si="14"/>
        <v>87.026937696248552</v>
      </c>
      <c r="AR10" s="12">
        <v>20.190000000000001</v>
      </c>
      <c r="AS10" s="2"/>
      <c r="AT10" s="2"/>
      <c r="AU10" s="3">
        <v>4</v>
      </c>
      <c r="AV10" s="3"/>
      <c r="AW10" s="3"/>
      <c r="AX10" s="3"/>
      <c r="AY10" s="3"/>
      <c r="AZ10" s="3"/>
      <c r="BA10" s="6">
        <f t="shared" si="15"/>
        <v>20.190000000000001</v>
      </c>
      <c r="BB10" s="10">
        <f t="shared" si="16"/>
        <v>4</v>
      </c>
      <c r="BC10" s="3">
        <f t="shared" si="17"/>
        <v>0</v>
      </c>
      <c r="BD10" s="11">
        <f t="shared" si="18"/>
        <v>24.19</v>
      </c>
      <c r="BE10" s="47">
        <f t="shared" si="19"/>
        <v>78.586192641587445</v>
      </c>
      <c r="BF10" s="12">
        <v>13.09</v>
      </c>
      <c r="BG10" s="2"/>
      <c r="BH10" s="2"/>
      <c r="BI10" s="3">
        <v>0</v>
      </c>
      <c r="BJ10" s="3"/>
      <c r="BK10" s="3"/>
      <c r="BL10" s="3"/>
      <c r="BM10" s="3"/>
      <c r="BN10" s="3"/>
      <c r="BO10" s="6">
        <f t="shared" si="20"/>
        <v>13.09</v>
      </c>
      <c r="BP10" s="10">
        <f t="shared" si="21"/>
        <v>0</v>
      </c>
      <c r="BQ10" s="3">
        <f t="shared" si="22"/>
        <v>0</v>
      </c>
      <c r="BR10" s="35">
        <f t="shared" si="23"/>
        <v>13.09</v>
      </c>
      <c r="BS10" s="47">
        <f t="shared" si="24"/>
        <v>97.173414820473653</v>
      </c>
      <c r="BT10" s="12">
        <v>40.33</v>
      </c>
      <c r="BU10" s="2"/>
      <c r="BV10" s="2"/>
      <c r="BW10" s="3">
        <v>26</v>
      </c>
      <c r="BX10" s="3"/>
      <c r="BY10" s="3"/>
      <c r="BZ10" s="3"/>
      <c r="CA10" s="3"/>
      <c r="CB10" s="3"/>
      <c r="CC10" s="6">
        <f t="shared" si="25"/>
        <v>40.33</v>
      </c>
      <c r="CD10" s="10">
        <f t="shared" si="26"/>
        <v>26</v>
      </c>
      <c r="CE10" s="3">
        <f t="shared" si="27"/>
        <v>0</v>
      </c>
      <c r="CF10" s="11">
        <f t="shared" si="28"/>
        <v>66.33</v>
      </c>
      <c r="CG10" s="47">
        <f t="shared" si="29"/>
        <v>64.32986582240315</v>
      </c>
      <c r="CH10" s="12"/>
      <c r="CI10" s="2"/>
      <c r="CJ10" s="3"/>
      <c r="CK10" s="3"/>
      <c r="CL10" s="3"/>
      <c r="CM10" s="3"/>
      <c r="CN10" s="3"/>
      <c r="CO10" s="6">
        <f t="shared" si="30"/>
        <v>0</v>
      </c>
      <c r="CP10" s="10">
        <f t="shared" si="31"/>
        <v>0</v>
      </c>
      <c r="CQ10" s="3">
        <f t="shared" si="32"/>
        <v>0</v>
      </c>
      <c r="CR10" s="11">
        <f t="shared" si="33"/>
        <v>0</v>
      </c>
      <c r="CS10" s="12"/>
      <c r="CT10" s="2"/>
      <c r="CU10" s="3"/>
      <c r="CV10" s="3"/>
      <c r="CW10" s="3"/>
      <c r="CX10" s="3"/>
      <c r="CY10" s="3"/>
      <c r="CZ10" s="6">
        <f t="shared" si="34"/>
        <v>0</v>
      </c>
      <c r="DA10" s="10">
        <f t="shared" si="35"/>
        <v>0</v>
      </c>
      <c r="DB10" s="3">
        <f t="shared" si="36"/>
        <v>0</v>
      </c>
      <c r="DC10" s="11">
        <f t="shared" si="37"/>
        <v>0</v>
      </c>
      <c r="DD10" s="12"/>
      <c r="DE10" s="2"/>
      <c r="DF10" s="3"/>
      <c r="DG10" s="3"/>
      <c r="DH10" s="3"/>
      <c r="DI10" s="3"/>
      <c r="DJ10" s="3"/>
      <c r="DK10" s="6">
        <f t="shared" si="38"/>
        <v>0</v>
      </c>
      <c r="DL10" s="10">
        <f t="shared" si="39"/>
        <v>0</v>
      </c>
      <c r="DM10" s="3">
        <f t="shared" si="40"/>
        <v>0</v>
      </c>
      <c r="DN10" s="11">
        <f t="shared" si="41"/>
        <v>0</v>
      </c>
    </row>
    <row r="11" spans="1:118" ht="15">
      <c r="A11" s="14">
        <v>4</v>
      </c>
      <c r="B11" s="14">
        <v>3</v>
      </c>
      <c r="C11" s="30" t="s">
        <v>53</v>
      </c>
      <c r="D11" s="9" t="s">
        <v>33</v>
      </c>
      <c r="E11" s="32" t="s">
        <v>35</v>
      </c>
      <c r="F11" s="48">
        <f t="shared" si="0"/>
        <v>277.41000640086662</v>
      </c>
      <c r="G11" s="31">
        <f t="shared" si="1"/>
        <v>231.04</v>
      </c>
      <c r="H11" s="22">
        <f t="shared" si="2"/>
        <v>186.04</v>
      </c>
      <c r="I11" s="7">
        <f t="shared" si="3"/>
        <v>0</v>
      </c>
      <c r="J11" s="24">
        <f t="shared" si="4"/>
        <v>45</v>
      </c>
      <c r="K11" s="12">
        <v>44.59</v>
      </c>
      <c r="L11" s="2"/>
      <c r="M11" s="2"/>
      <c r="N11" s="2"/>
      <c r="O11" s="2"/>
      <c r="P11" s="2"/>
      <c r="Q11" s="2"/>
      <c r="R11" s="3">
        <v>0</v>
      </c>
      <c r="S11" s="3"/>
      <c r="T11" s="3"/>
      <c r="U11" s="3"/>
      <c r="V11" s="3"/>
      <c r="W11" s="13"/>
      <c r="X11" s="6">
        <f t="shared" si="5"/>
        <v>44.59</v>
      </c>
      <c r="Y11" s="10">
        <f t="shared" si="6"/>
        <v>0</v>
      </c>
      <c r="Z11" s="3">
        <f t="shared" si="7"/>
        <v>0</v>
      </c>
      <c r="AA11" s="35">
        <f t="shared" si="8"/>
        <v>44.59</v>
      </c>
      <c r="AB11" s="47">
        <f t="shared" si="9"/>
        <v>88.091500336398283</v>
      </c>
      <c r="AC11" s="12">
        <v>52.97</v>
      </c>
      <c r="AD11" s="2"/>
      <c r="AE11" s="2"/>
      <c r="AF11" s="2"/>
      <c r="AG11" s="3">
        <v>26</v>
      </c>
      <c r="AH11" s="3"/>
      <c r="AI11" s="3"/>
      <c r="AJ11" s="3"/>
      <c r="AK11" s="3"/>
      <c r="AL11" s="3"/>
      <c r="AM11" s="6">
        <f t="shared" si="10"/>
        <v>52.97</v>
      </c>
      <c r="AN11" s="10">
        <f t="shared" si="11"/>
        <v>26</v>
      </c>
      <c r="AO11" s="3">
        <f t="shared" si="12"/>
        <v>0</v>
      </c>
      <c r="AP11" s="11">
        <f t="shared" si="13"/>
        <v>78.97</v>
      </c>
      <c r="AQ11" s="47">
        <f t="shared" si="14"/>
        <v>66.683550715461564</v>
      </c>
      <c r="AR11" s="12">
        <v>21.58</v>
      </c>
      <c r="AS11" s="2"/>
      <c r="AT11" s="2"/>
      <c r="AU11" s="3">
        <v>15</v>
      </c>
      <c r="AV11" s="3"/>
      <c r="AW11" s="3"/>
      <c r="AX11" s="3"/>
      <c r="AY11" s="3"/>
      <c r="AZ11" s="3"/>
      <c r="BA11" s="6">
        <f t="shared" si="15"/>
        <v>21.58</v>
      </c>
      <c r="BB11" s="10">
        <f t="shared" si="16"/>
        <v>15</v>
      </c>
      <c r="BC11" s="3">
        <f t="shared" si="17"/>
        <v>0</v>
      </c>
      <c r="BD11" s="11">
        <f t="shared" si="18"/>
        <v>36.58</v>
      </c>
      <c r="BE11" s="47">
        <f t="shared" si="19"/>
        <v>51.968288682340081</v>
      </c>
      <c r="BF11" s="12">
        <v>16</v>
      </c>
      <c r="BG11" s="2"/>
      <c r="BH11" s="2"/>
      <c r="BI11" s="3">
        <v>2</v>
      </c>
      <c r="BJ11" s="3"/>
      <c r="BK11" s="3"/>
      <c r="BL11" s="3"/>
      <c r="BM11" s="3"/>
      <c r="BN11" s="3"/>
      <c r="BO11" s="6">
        <f t="shared" si="20"/>
        <v>16</v>
      </c>
      <c r="BP11" s="10">
        <f t="shared" si="21"/>
        <v>2</v>
      </c>
      <c r="BQ11" s="3">
        <f t="shared" si="22"/>
        <v>0</v>
      </c>
      <c r="BR11" s="11">
        <f t="shared" si="23"/>
        <v>18</v>
      </c>
      <c r="BS11" s="47">
        <f t="shared" si="24"/>
        <v>70.666666666666671</v>
      </c>
      <c r="BT11" s="12">
        <v>50.9</v>
      </c>
      <c r="BU11" s="2"/>
      <c r="BV11" s="2"/>
      <c r="BW11" s="3">
        <v>2</v>
      </c>
      <c r="BX11" s="3"/>
      <c r="BY11" s="3"/>
      <c r="BZ11" s="3"/>
      <c r="CA11" s="3"/>
      <c r="CB11" s="3"/>
      <c r="CC11" s="6">
        <f t="shared" si="25"/>
        <v>50.9</v>
      </c>
      <c r="CD11" s="10">
        <f t="shared" si="26"/>
        <v>2</v>
      </c>
      <c r="CE11" s="3">
        <f t="shared" si="27"/>
        <v>0</v>
      </c>
      <c r="CF11" s="11">
        <f t="shared" si="28"/>
        <v>52.9</v>
      </c>
      <c r="CG11" s="47">
        <f t="shared" si="29"/>
        <v>80.661625708884699</v>
      </c>
      <c r="CH11" s="12"/>
      <c r="CI11" s="2"/>
      <c r="CJ11" s="3"/>
      <c r="CK11" s="3"/>
      <c r="CL11" s="3"/>
      <c r="CM11" s="3"/>
      <c r="CN11" s="3"/>
      <c r="CO11" s="6">
        <f t="shared" si="30"/>
        <v>0</v>
      </c>
      <c r="CP11" s="10">
        <f t="shared" si="31"/>
        <v>0</v>
      </c>
      <c r="CQ11" s="3">
        <f t="shared" si="32"/>
        <v>0</v>
      </c>
      <c r="CR11" s="11">
        <f t="shared" si="33"/>
        <v>0</v>
      </c>
      <c r="CS11" s="12"/>
      <c r="CT11" s="2"/>
      <c r="CU11" s="3"/>
      <c r="CV11" s="3"/>
      <c r="CW11" s="3"/>
      <c r="CX11" s="3"/>
      <c r="CY11" s="3"/>
      <c r="CZ11" s="6">
        <f t="shared" si="34"/>
        <v>0</v>
      </c>
      <c r="DA11" s="10">
        <f t="shared" si="35"/>
        <v>0</v>
      </c>
      <c r="DB11" s="3">
        <f t="shared" si="36"/>
        <v>0</v>
      </c>
      <c r="DC11" s="11">
        <f t="shared" si="37"/>
        <v>0</v>
      </c>
      <c r="DD11" s="12"/>
      <c r="DE11" s="2"/>
      <c r="DF11" s="3"/>
      <c r="DG11" s="3"/>
      <c r="DH11" s="3"/>
      <c r="DI11" s="3"/>
      <c r="DJ11" s="3"/>
      <c r="DK11" s="6">
        <f t="shared" si="38"/>
        <v>0</v>
      </c>
      <c r="DL11" s="10">
        <f t="shared" si="39"/>
        <v>0</v>
      </c>
      <c r="DM11" s="3">
        <f t="shared" si="40"/>
        <v>0</v>
      </c>
      <c r="DN11" s="11">
        <f t="shared" si="41"/>
        <v>0</v>
      </c>
    </row>
    <row r="12" spans="1:118" ht="15">
      <c r="A12" s="14">
        <v>5</v>
      </c>
      <c r="B12" s="14">
        <v>4</v>
      </c>
      <c r="C12" s="8" t="s">
        <v>54</v>
      </c>
      <c r="D12" s="9" t="s">
        <v>33</v>
      </c>
      <c r="E12" s="32" t="s">
        <v>35</v>
      </c>
      <c r="F12" s="48">
        <f t="shared" si="0"/>
        <v>272.30076291315049</v>
      </c>
      <c r="G12" s="31">
        <f t="shared" si="1"/>
        <v>219.11</v>
      </c>
      <c r="H12" s="22">
        <f t="shared" si="2"/>
        <v>158.11000000000001</v>
      </c>
      <c r="I12" s="7">
        <f t="shared" si="3"/>
        <v>0</v>
      </c>
      <c r="J12" s="24">
        <f t="shared" si="4"/>
        <v>61</v>
      </c>
      <c r="K12" s="12">
        <v>42.87</v>
      </c>
      <c r="L12" s="2"/>
      <c r="M12" s="2"/>
      <c r="N12" s="2"/>
      <c r="O12" s="2"/>
      <c r="P12" s="2"/>
      <c r="Q12" s="2"/>
      <c r="R12" s="3">
        <v>0</v>
      </c>
      <c r="S12" s="3"/>
      <c r="T12" s="3"/>
      <c r="U12" s="3"/>
      <c r="V12" s="3"/>
      <c r="W12" s="13"/>
      <c r="X12" s="6">
        <f t="shared" si="5"/>
        <v>42.87</v>
      </c>
      <c r="Y12" s="10">
        <f t="shared" si="6"/>
        <v>0</v>
      </c>
      <c r="Z12" s="3">
        <f t="shared" si="7"/>
        <v>0</v>
      </c>
      <c r="AA12" s="11">
        <f t="shared" si="8"/>
        <v>42.87</v>
      </c>
      <c r="AB12" s="47">
        <f t="shared" si="9"/>
        <v>91.625845579659455</v>
      </c>
      <c r="AC12" s="12">
        <v>47.78</v>
      </c>
      <c r="AD12" s="2"/>
      <c r="AE12" s="2"/>
      <c r="AF12" s="2"/>
      <c r="AG12" s="3">
        <v>13</v>
      </c>
      <c r="AH12" s="3"/>
      <c r="AI12" s="3"/>
      <c r="AJ12" s="3"/>
      <c r="AK12" s="3"/>
      <c r="AL12" s="3"/>
      <c r="AM12" s="6">
        <f t="shared" si="10"/>
        <v>47.78</v>
      </c>
      <c r="AN12" s="10">
        <f t="shared" si="11"/>
        <v>13</v>
      </c>
      <c r="AO12" s="3">
        <f t="shared" si="12"/>
        <v>0</v>
      </c>
      <c r="AP12" s="11">
        <f t="shared" si="13"/>
        <v>60.78</v>
      </c>
      <c r="AQ12" s="47">
        <f t="shared" si="14"/>
        <v>86.640342217834814</v>
      </c>
      <c r="AR12" s="12">
        <v>19.07</v>
      </c>
      <c r="AS12" s="2"/>
      <c r="AT12" s="2"/>
      <c r="AU12" s="3">
        <v>22</v>
      </c>
      <c r="AV12" s="3"/>
      <c r="AW12" s="3"/>
      <c r="AX12" s="3"/>
      <c r="AY12" s="3"/>
      <c r="AZ12" s="3"/>
      <c r="BA12" s="6">
        <f t="shared" si="15"/>
        <v>19.07</v>
      </c>
      <c r="BB12" s="10">
        <f t="shared" si="16"/>
        <v>22</v>
      </c>
      <c r="BC12" s="3">
        <f t="shared" si="17"/>
        <v>0</v>
      </c>
      <c r="BD12" s="35">
        <f t="shared" si="18"/>
        <v>41.07</v>
      </c>
      <c r="BE12" s="47">
        <f t="shared" si="19"/>
        <v>46.286827367908451</v>
      </c>
      <c r="BF12" s="12">
        <v>10.64</v>
      </c>
      <c r="BG12" s="2"/>
      <c r="BH12" s="2"/>
      <c r="BI12" s="3">
        <v>16</v>
      </c>
      <c r="BJ12" s="3"/>
      <c r="BK12" s="3"/>
      <c r="BL12" s="3"/>
      <c r="BM12" s="3"/>
      <c r="BN12" s="3"/>
      <c r="BO12" s="6">
        <f t="shared" si="20"/>
        <v>10.64</v>
      </c>
      <c r="BP12" s="10">
        <f t="shared" si="21"/>
        <v>16</v>
      </c>
      <c r="BQ12" s="3">
        <f t="shared" si="22"/>
        <v>0</v>
      </c>
      <c r="BR12" s="11">
        <f t="shared" si="23"/>
        <v>26.64</v>
      </c>
      <c r="BS12" s="47">
        <f t="shared" si="24"/>
        <v>47.747747747747752</v>
      </c>
      <c r="BT12" s="12">
        <v>37.75</v>
      </c>
      <c r="BU12" s="2"/>
      <c r="BV12" s="2"/>
      <c r="BW12" s="3">
        <v>10</v>
      </c>
      <c r="BX12" s="3"/>
      <c r="BY12" s="3"/>
      <c r="BZ12" s="3"/>
      <c r="CA12" s="3"/>
      <c r="CB12" s="3"/>
      <c r="CC12" s="6">
        <f t="shared" si="25"/>
        <v>37.75</v>
      </c>
      <c r="CD12" s="10">
        <f t="shared" si="26"/>
        <v>10</v>
      </c>
      <c r="CE12" s="3">
        <f t="shared" si="27"/>
        <v>0</v>
      </c>
      <c r="CF12" s="11">
        <f t="shared" si="28"/>
        <v>47.75</v>
      </c>
      <c r="CG12" s="47">
        <f t="shared" si="29"/>
        <v>89.361256544502623</v>
      </c>
      <c r="CH12" s="12"/>
      <c r="CI12" s="2"/>
      <c r="CJ12" s="3"/>
      <c r="CK12" s="3"/>
      <c r="CL12" s="3"/>
      <c r="CM12" s="3"/>
      <c r="CN12" s="3"/>
      <c r="CO12" s="6">
        <f t="shared" si="30"/>
        <v>0</v>
      </c>
      <c r="CP12" s="10">
        <f t="shared" si="31"/>
        <v>0</v>
      </c>
      <c r="CQ12" s="3">
        <f t="shared" si="32"/>
        <v>0</v>
      </c>
      <c r="CR12" s="11">
        <f t="shared" si="33"/>
        <v>0</v>
      </c>
      <c r="CS12" s="12"/>
      <c r="CT12" s="2"/>
      <c r="CU12" s="3"/>
      <c r="CV12" s="3"/>
      <c r="CW12" s="3"/>
      <c r="CX12" s="3"/>
      <c r="CY12" s="3"/>
      <c r="CZ12" s="6">
        <f t="shared" si="34"/>
        <v>0</v>
      </c>
      <c r="DA12" s="10">
        <f t="shared" si="35"/>
        <v>0</v>
      </c>
      <c r="DB12" s="3">
        <f t="shared" si="36"/>
        <v>0</v>
      </c>
      <c r="DC12" s="11">
        <f t="shared" si="37"/>
        <v>0</v>
      </c>
      <c r="DD12" s="12"/>
      <c r="DE12" s="2"/>
      <c r="DF12" s="3"/>
      <c r="DG12" s="3"/>
      <c r="DH12" s="3"/>
      <c r="DI12" s="3"/>
      <c r="DJ12" s="3"/>
      <c r="DK12" s="6">
        <f t="shared" si="38"/>
        <v>0</v>
      </c>
      <c r="DL12" s="10">
        <f t="shared" si="39"/>
        <v>0</v>
      </c>
      <c r="DM12" s="3">
        <f t="shared" si="40"/>
        <v>0</v>
      </c>
      <c r="DN12" s="11">
        <f t="shared" si="41"/>
        <v>0</v>
      </c>
    </row>
    <row r="13" spans="1:118" ht="15">
      <c r="A13" s="14">
        <v>6</v>
      </c>
      <c r="B13" s="14">
        <v>5</v>
      </c>
      <c r="C13" s="8" t="s">
        <v>60</v>
      </c>
      <c r="D13" s="33" t="s">
        <v>33</v>
      </c>
      <c r="E13" s="32" t="s">
        <v>35</v>
      </c>
      <c r="F13" s="48">
        <f t="shared" si="0"/>
        <v>221.8477370481821</v>
      </c>
      <c r="G13" s="31">
        <f t="shared" si="1"/>
        <v>296.21000000000004</v>
      </c>
      <c r="H13" s="22">
        <f t="shared" si="2"/>
        <v>239.21</v>
      </c>
      <c r="I13" s="7">
        <f t="shared" si="3"/>
        <v>0</v>
      </c>
      <c r="J13" s="24">
        <f t="shared" si="4"/>
        <v>57</v>
      </c>
      <c r="K13" s="12">
        <v>61.34</v>
      </c>
      <c r="L13" s="2"/>
      <c r="M13" s="2"/>
      <c r="N13" s="2"/>
      <c r="O13" s="2"/>
      <c r="P13" s="2"/>
      <c r="Q13" s="2"/>
      <c r="R13" s="3">
        <v>0</v>
      </c>
      <c r="S13" s="3"/>
      <c r="T13" s="3"/>
      <c r="U13" s="3"/>
      <c r="V13" s="3"/>
      <c r="W13" s="13"/>
      <c r="X13" s="6">
        <f t="shared" si="5"/>
        <v>61.34</v>
      </c>
      <c r="Y13" s="10">
        <f t="shared" si="6"/>
        <v>0</v>
      </c>
      <c r="Z13" s="3">
        <f t="shared" si="7"/>
        <v>0</v>
      </c>
      <c r="AA13" s="35">
        <f t="shared" si="8"/>
        <v>61.34</v>
      </c>
      <c r="AB13" s="47">
        <f t="shared" si="9"/>
        <v>64.036517769807631</v>
      </c>
      <c r="AC13" s="12">
        <v>69.77</v>
      </c>
      <c r="AD13" s="2"/>
      <c r="AE13" s="2"/>
      <c r="AF13" s="2"/>
      <c r="AG13" s="3">
        <v>18</v>
      </c>
      <c r="AH13" s="3"/>
      <c r="AI13" s="3"/>
      <c r="AJ13" s="3"/>
      <c r="AK13" s="3"/>
      <c r="AL13" s="3"/>
      <c r="AM13" s="6">
        <f t="shared" si="10"/>
        <v>69.77</v>
      </c>
      <c r="AN13" s="10">
        <f t="shared" si="11"/>
        <v>18</v>
      </c>
      <c r="AO13" s="3">
        <f t="shared" si="12"/>
        <v>0</v>
      </c>
      <c r="AP13" s="11">
        <f t="shared" si="13"/>
        <v>87.77</v>
      </c>
      <c r="AQ13" s="47">
        <f t="shared" si="14"/>
        <v>59.997721317078721</v>
      </c>
      <c r="AR13" s="12">
        <v>25.79</v>
      </c>
      <c r="AS13" s="2"/>
      <c r="AT13" s="2"/>
      <c r="AU13" s="3">
        <v>16</v>
      </c>
      <c r="AV13" s="3"/>
      <c r="AW13" s="3"/>
      <c r="AX13" s="3"/>
      <c r="AY13" s="3"/>
      <c r="AZ13" s="3"/>
      <c r="BA13" s="6">
        <f t="shared" si="15"/>
        <v>25.79</v>
      </c>
      <c r="BB13" s="10">
        <f t="shared" si="16"/>
        <v>16</v>
      </c>
      <c r="BC13" s="3">
        <f t="shared" si="17"/>
        <v>0</v>
      </c>
      <c r="BD13" s="11">
        <f t="shared" si="18"/>
        <v>41.79</v>
      </c>
      <c r="BE13" s="47">
        <f t="shared" si="19"/>
        <v>45.489351519502279</v>
      </c>
      <c r="BF13" s="12">
        <v>13.31</v>
      </c>
      <c r="BG13" s="2"/>
      <c r="BH13" s="2"/>
      <c r="BI13" s="3">
        <v>11</v>
      </c>
      <c r="BJ13" s="3"/>
      <c r="BK13" s="3"/>
      <c r="BL13" s="3"/>
      <c r="BM13" s="3"/>
      <c r="BN13" s="3"/>
      <c r="BO13" s="6">
        <f t="shared" si="20"/>
        <v>13.31</v>
      </c>
      <c r="BP13" s="10">
        <f t="shared" si="21"/>
        <v>11</v>
      </c>
      <c r="BQ13" s="3">
        <f t="shared" si="22"/>
        <v>0</v>
      </c>
      <c r="BR13" s="35">
        <f t="shared" si="23"/>
        <v>24.310000000000002</v>
      </c>
      <c r="BS13" s="47">
        <f t="shared" si="24"/>
        <v>52.324146441793495</v>
      </c>
      <c r="BT13" s="12">
        <v>69</v>
      </c>
      <c r="BU13" s="2"/>
      <c r="BV13" s="2"/>
      <c r="BW13" s="3">
        <v>12</v>
      </c>
      <c r="BX13" s="3"/>
      <c r="BY13" s="3"/>
      <c r="BZ13" s="3"/>
      <c r="CA13" s="3"/>
      <c r="CB13" s="3"/>
      <c r="CC13" s="6">
        <f t="shared" si="25"/>
        <v>69</v>
      </c>
      <c r="CD13" s="10">
        <f t="shared" si="26"/>
        <v>12</v>
      </c>
      <c r="CE13" s="3">
        <f t="shared" si="27"/>
        <v>0</v>
      </c>
      <c r="CF13" s="11">
        <f t="shared" si="28"/>
        <v>81</v>
      </c>
      <c r="CG13" s="47">
        <f t="shared" si="29"/>
        <v>52.679012345679013</v>
      </c>
      <c r="CH13" s="12"/>
      <c r="CI13" s="2"/>
      <c r="CJ13" s="3"/>
      <c r="CK13" s="3"/>
      <c r="CL13" s="3"/>
      <c r="CM13" s="3"/>
      <c r="CN13" s="3"/>
      <c r="CO13" s="6">
        <f t="shared" si="30"/>
        <v>0</v>
      </c>
      <c r="CP13" s="10">
        <f t="shared" si="31"/>
        <v>0</v>
      </c>
      <c r="CQ13" s="3">
        <f t="shared" si="32"/>
        <v>0</v>
      </c>
      <c r="CR13" s="11">
        <f t="shared" si="33"/>
        <v>0</v>
      </c>
      <c r="CS13" s="12"/>
      <c r="CT13" s="2"/>
      <c r="CU13" s="3"/>
      <c r="CV13" s="3"/>
      <c r="CW13" s="3"/>
      <c r="CX13" s="3"/>
      <c r="CY13" s="3"/>
      <c r="CZ13" s="6">
        <f t="shared" si="34"/>
        <v>0</v>
      </c>
      <c r="DA13" s="10">
        <f t="shared" si="35"/>
        <v>0</v>
      </c>
      <c r="DB13" s="3">
        <f t="shared" si="36"/>
        <v>0</v>
      </c>
      <c r="DC13" s="11">
        <f t="shared" si="37"/>
        <v>0</v>
      </c>
      <c r="DD13" s="12"/>
      <c r="DE13" s="2"/>
      <c r="DF13" s="3"/>
      <c r="DG13" s="3"/>
      <c r="DH13" s="3"/>
      <c r="DI13" s="3"/>
      <c r="DJ13" s="3"/>
      <c r="DK13" s="6">
        <f t="shared" si="38"/>
        <v>0</v>
      </c>
      <c r="DL13" s="10">
        <f t="shared" si="39"/>
        <v>0</v>
      </c>
      <c r="DM13" s="3">
        <f t="shared" si="40"/>
        <v>0</v>
      </c>
      <c r="DN13" s="11">
        <f t="shared" si="41"/>
        <v>0</v>
      </c>
    </row>
    <row r="14" spans="1:118" ht="15">
      <c r="A14" s="14">
        <v>7</v>
      </c>
      <c r="B14" s="14">
        <v>6</v>
      </c>
      <c r="C14" s="8" t="s">
        <v>45</v>
      </c>
      <c r="D14" s="33" t="s">
        <v>33</v>
      </c>
      <c r="E14" s="32" t="s">
        <v>35</v>
      </c>
      <c r="F14" s="48">
        <f t="shared" si="0"/>
        <v>215.1581787405897</v>
      </c>
      <c r="G14" s="31">
        <f t="shared" si="1"/>
        <v>334.54</v>
      </c>
      <c r="H14" s="22">
        <f t="shared" si="2"/>
        <v>199.54000000000002</v>
      </c>
      <c r="I14" s="7">
        <f t="shared" si="3"/>
        <v>30</v>
      </c>
      <c r="J14" s="24">
        <f t="shared" si="4"/>
        <v>105</v>
      </c>
      <c r="K14" s="12">
        <v>61.12</v>
      </c>
      <c r="L14" s="2"/>
      <c r="M14" s="2"/>
      <c r="N14" s="2"/>
      <c r="O14" s="2"/>
      <c r="P14" s="2"/>
      <c r="Q14" s="2"/>
      <c r="R14" s="3">
        <v>0</v>
      </c>
      <c r="S14" s="3"/>
      <c r="T14" s="3"/>
      <c r="U14" s="3"/>
      <c r="V14" s="3"/>
      <c r="W14" s="13"/>
      <c r="X14" s="6">
        <f t="shared" si="5"/>
        <v>61.12</v>
      </c>
      <c r="Y14" s="10">
        <f t="shared" si="6"/>
        <v>0</v>
      </c>
      <c r="Z14" s="3">
        <f t="shared" si="7"/>
        <v>0</v>
      </c>
      <c r="AA14" s="35">
        <f t="shared" si="8"/>
        <v>61.12</v>
      </c>
      <c r="AB14" s="47">
        <f t="shared" si="9"/>
        <v>64.267015706806291</v>
      </c>
      <c r="AC14" s="12">
        <v>59</v>
      </c>
      <c r="AD14" s="2"/>
      <c r="AE14" s="2"/>
      <c r="AF14" s="2"/>
      <c r="AG14" s="3">
        <v>10</v>
      </c>
      <c r="AH14" s="3"/>
      <c r="AI14" s="3"/>
      <c r="AJ14" s="3"/>
      <c r="AK14" s="3"/>
      <c r="AL14" s="3"/>
      <c r="AM14" s="6">
        <f t="shared" si="10"/>
        <v>59</v>
      </c>
      <c r="AN14" s="10">
        <f t="shared" si="11"/>
        <v>10</v>
      </c>
      <c r="AO14" s="3">
        <f t="shared" si="12"/>
        <v>0</v>
      </c>
      <c r="AP14" s="11">
        <f t="shared" si="13"/>
        <v>69</v>
      </c>
      <c r="AQ14" s="47">
        <f t="shared" si="14"/>
        <v>76.318840579710141</v>
      </c>
      <c r="AR14" s="12">
        <v>18.21</v>
      </c>
      <c r="AS14" s="2"/>
      <c r="AT14" s="2"/>
      <c r="AU14" s="3">
        <v>63</v>
      </c>
      <c r="AV14" s="3"/>
      <c r="AW14" s="3">
        <v>3</v>
      </c>
      <c r="AX14" s="3"/>
      <c r="AY14" s="3"/>
      <c r="AZ14" s="3"/>
      <c r="BA14" s="6">
        <f t="shared" si="15"/>
        <v>18.21</v>
      </c>
      <c r="BB14" s="10">
        <f t="shared" si="16"/>
        <v>63</v>
      </c>
      <c r="BC14" s="3">
        <f t="shared" si="17"/>
        <v>30</v>
      </c>
      <c r="BD14" s="11">
        <f t="shared" si="18"/>
        <v>111.21000000000001</v>
      </c>
      <c r="BE14" s="47">
        <f t="shared" si="19"/>
        <v>17.093786529988311</v>
      </c>
      <c r="BF14" s="12">
        <v>13.13</v>
      </c>
      <c r="BG14" s="2"/>
      <c r="BH14" s="2"/>
      <c r="BI14" s="3">
        <v>9</v>
      </c>
      <c r="BJ14" s="3"/>
      <c r="BK14" s="3"/>
      <c r="BL14" s="3"/>
      <c r="BM14" s="3"/>
      <c r="BN14" s="3"/>
      <c r="BO14" s="6">
        <f t="shared" si="20"/>
        <v>13.13</v>
      </c>
      <c r="BP14" s="10">
        <f t="shared" si="21"/>
        <v>9</v>
      </c>
      <c r="BQ14" s="3">
        <f t="shared" si="22"/>
        <v>0</v>
      </c>
      <c r="BR14" s="35">
        <f t="shared" si="23"/>
        <v>22.130000000000003</v>
      </c>
      <c r="BS14" s="47">
        <f t="shared" si="24"/>
        <v>57.478535924084952</v>
      </c>
      <c r="BT14" s="12">
        <v>48.08</v>
      </c>
      <c r="BU14" s="2"/>
      <c r="BV14" s="2"/>
      <c r="BW14" s="3">
        <v>23</v>
      </c>
      <c r="BX14" s="3"/>
      <c r="BY14" s="3"/>
      <c r="BZ14" s="3"/>
      <c r="CA14" s="3"/>
      <c r="CB14" s="3"/>
      <c r="CC14" s="6">
        <f t="shared" si="25"/>
        <v>48.08</v>
      </c>
      <c r="CD14" s="10">
        <f t="shared" si="26"/>
        <v>23</v>
      </c>
      <c r="CE14" s="3">
        <f t="shared" si="27"/>
        <v>0</v>
      </c>
      <c r="CF14" s="11">
        <f t="shared" si="28"/>
        <v>71.08</v>
      </c>
      <c r="CG14" s="47">
        <f t="shared" si="29"/>
        <v>60.030951041080471</v>
      </c>
      <c r="CH14" s="12"/>
      <c r="CI14" s="2"/>
      <c r="CJ14" s="3"/>
      <c r="CK14" s="3"/>
      <c r="CL14" s="3"/>
      <c r="CM14" s="3"/>
      <c r="CN14" s="3"/>
      <c r="CO14" s="6">
        <f t="shared" si="30"/>
        <v>0</v>
      </c>
      <c r="CP14" s="10">
        <f t="shared" si="31"/>
        <v>0</v>
      </c>
      <c r="CQ14" s="3">
        <f t="shared" si="32"/>
        <v>0</v>
      </c>
      <c r="CR14" s="11">
        <f t="shared" si="33"/>
        <v>0</v>
      </c>
      <c r="CS14" s="12"/>
      <c r="CT14" s="2"/>
      <c r="CU14" s="3"/>
      <c r="CV14" s="3"/>
      <c r="CW14" s="3"/>
      <c r="CX14" s="3"/>
      <c r="CY14" s="3"/>
      <c r="CZ14" s="6">
        <f t="shared" si="34"/>
        <v>0</v>
      </c>
      <c r="DA14" s="10">
        <f t="shared" si="35"/>
        <v>0</v>
      </c>
      <c r="DB14" s="3">
        <f t="shared" si="36"/>
        <v>0</v>
      </c>
      <c r="DC14" s="11">
        <f t="shared" si="37"/>
        <v>0</v>
      </c>
      <c r="DD14" s="12"/>
      <c r="DE14" s="2"/>
      <c r="DF14" s="3"/>
      <c r="DG14" s="3"/>
      <c r="DH14" s="3"/>
      <c r="DI14" s="3"/>
      <c r="DJ14" s="3"/>
      <c r="DK14" s="6">
        <f t="shared" si="38"/>
        <v>0</v>
      </c>
      <c r="DL14" s="10">
        <f t="shared" si="39"/>
        <v>0</v>
      </c>
      <c r="DM14" s="3">
        <f t="shared" si="40"/>
        <v>0</v>
      </c>
      <c r="DN14" s="11">
        <f t="shared" si="41"/>
        <v>0</v>
      </c>
    </row>
    <row r="15" spans="1:118" ht="15">
      <c r="A15" s="14">
        <v>8</v>
      </c>
      <c r="B15" s="14">
        <v>7</v>
      </c>
      <c r="C15" s="8" t="s">
        <v>48</v>
      </c>
      <c r="D15" s="32" t="s">
        <v>33</v>
      </c>
      <c r="E15" s="32" t="s">
        <v>35</v>
      </c>
      <c r="F15" s="48">
        <f t="shared" si="0"/>
        <v>190.86060659871566</v>
      </c>
      <c r="G15" s="31">
        <f t="shared" si="1"/>
        <v>414.27</v>
      </c>
      <c r="H15" s="22">
        <f t="shared" si="2"/>
        <v>281.27</v>
      </c>
      <c r="I15" s="7">
        <f t="shared" si="3"/>
        <v>0</v>
      </c>
      <c r="J15" s="24">
        <f t="shared" si="4"/>
        <v>133</v>
      </c>
      <c r="K15" s="12">
        <v>90</v>
      </c>
      <c r="L15" s="2"/>
      <c r="M15" s="2"/>
      <c r="N15" s="2"/>
      <c r="O15" s="2"/>
      <c r="P15" s="2"/>
      <c r="Q15" s="2"/>
      <c r="R15" s="3">
        <v>60</v>
      </c>
      <c r="S15" s="3"/>
      <c r="T15" s="3"/>
      <c r="U15" s="3"/>
      <c r="V15" s="3"/>
      <c r="W15" s="13"/>
      <c r="X15" s="6">
        <f t="shared" si="5"/>
        <v>90</v>
      </c>
      <c r="Y15" s="10">
        <f t="shared" si="6"/>
        <v>60</v>
      </c>
      <c r="Z15" s="3">
        <f t="shared" si="7"/>
        <v>0</v>
      </c>
      <c r="AA15" s="11">
        <f t="shared" si="8"/>
        <v>150</v>
      </c>
      <c r="AB15" s="47">
        <f t="shared" si="9"/>
        <v>26.186666666666667</v>
      </c>
      <c r="AC15" s="12">
        <v>98.9</v>
      </c>
      <c r="AD15" s="2"/>
      <c r="AE15" s="2"/>
      <c r="AF15" s="2"/>
      <c r="AG15" s="3">
        <v>27</v>
      </c>
      <c r="AH15" s="3"/>
      <c r="AI15" s="3"/>
      <c r="AJ15" s="3"/>
      <c r="AK15" s="3"/>
      <c r="AL15" s="3"/>
      <c r="AM15" s="6">
        <f t="shared" si="10"/>
        <v>98.9</v>
      </c>
      <c r="AN15" s="10">
        <f t="shared" si="11"/>
        <v>27</v>
      </c>
      <c r="AO15" s="3">
        <f t="shared" si="12"/>
        <v>0</v>
      </c>
      <c r="AP15" s="11">
        <f t="shared" si="13"/>
        <v>125.9</v>
      </c>
      <c r="AQ15" s="47">
        <f t="shared" si="14"/>
        <v>41.826846703733118</v>
      </c>
      <c r="AR15" s="12">
        <v>25.17</v>
      </c>
      <c r="AS15" s="2"/>
      <c r="AT15" s="2"/>
      <c r="AU15" s="3">
        <v>16</v>
      </c>
      <c r="AV15" s="3"/>
      <c r="AW15" s="3"/>
      <c r="AX15" s="3"/>
      <c r="AY15" s="3"/>
      <c r="AZ15" s="3"/>
      <c r="BA15" s="6">
        <f t="shared" si="15"/>
        <v>25.17</v>
      </c>
      <c r="BB15" s="10">
        <f t="shared" si="16"/>
        <v>16</v>
      </c>
      <c r="BC15" s="3">
        <f t="shared" si="17"/>
        <v>0</v>
      </c>
      <c r="BD15" s="11">
        <f t="shared" si="18"/>
        <v>41.17</v>
      </c>
      <c r="BE15" s="47">
        <f t="shared" si="19"/>
        <v>46.174398834102504</v>
      </c>
      <c r="BF15" s="12">
        <v>16.59</v>
      </c>
      <c r="BG15" s="2"/>
      <c r="BH15" s="2"/>
      <c r="BI15" s="3">
        <v>0</v>
      </c>
      <c r="BJ15" s="3"/>
      <c r="BK15" s="3"/>
      <c r="BL15" s="3"/>
      <c r="BM15" s="3"/>
      <c r="BN15" s="3"/>
      <c r="BO15" s="6">
        <f t="shared" si="20"/>
        <v>16.59</v>
      </c>
      <c r="BP15" s="10">
        <f t="shared" si="21"/>
        <v>0</v>
      </c>
      <c r="BQ15" s="3">
        <f t="shared" si="22"/>
        <v>0</v>
      </c>
      <c r="BR15" s="11">
        <f t="shared" si="23"/>
        <v>16.59</v>
      </c>
      <c r="BS15" s="47">
        <f t="shared" si="24"/>
        <v>76.67269439421338</v>
      </c>
      <c r="BT15" s="12">
        <v>50.61</v>
      </c>
      <c r="BU15" s="2"/>
      <c r="BV15" s="2"/>
      <c r="BW15" s="3">
        <v>30</v>
      </c>
      <c r="BX15" s="3"/>
      <c r="BY15" s="3"/>
      <c r="BZ15" s="3"/>
      <c r="CA15" s="3"/>
      <c r="CB15" s="3"/>
      <c r="CC15" s="6">
        <f t="shared" si="25"/>
        <v>50.61</v>
      </c>
      <c r="CD15" s="10">
        <f t="shared" si="26"/>
        <v>30</v>
      </c>
      <c r="CE15" s="3">
        <f t="shared" si="27"/>
        <v>0</v>
      </c>
      <c r="CF15" s="11">
        <f t="shared" si="28"/>
        <v>80.61</v>
      </c>
      <c r="CG15" s="47">
        <f t="shared" si="29"/>
        <v>52.933879171318701</v>
      </c>
      <c r="CH15" s="12"/>
      <c r="CI15" s="2"/>
      <c r="CJ15" s="3"/>
      <c r="CK15" s="3"/>
      <c r="CL15" s="3"/>
      <c r="CM15" s="3"/>
      <c r="CN15" s="3"/>
      <c r="CO15" s="6">
        <f t="shared" si="30"/>
        <v>0</v>
      </c>
      <c r="CP15" s="10">
        <f t="shared" si="31"/>
        <v>0</v>
      </c>
      <c r="CQ15" s="3">
        <f t="shared" si="32"/>
        <v>0</v>
      </c>
      <c r="CR15" s="11">
        <f t="shared" si="33"/>
        <v>0</v>
      </c>
      <c r="CS15" s="12"/>
      <c r="CT15" s="2"/>
      <c r="CU15" s="3"/>
      <c r="CV15" s="3"/>
      <c r="CW15" s="3"/>
      <c r="CX15" s="3"/>
      <c r="CY15" s="3"/>
      <c r="CZ15" s="6">
        <f t="shared" si="34"/>
        <v>0</v>
      </c>
      <c r="DA15" s="10">
        <f t="shared" si="35"/>
        <v>0</v>
      </c>
      <c r="DB15" s="3">
        <f t="shared" si="36"/>
        <v>0</v>
      </c>
      <c r="DC15" s="11">
        <f t="shared" si="37"/>
        <v>0</v>
      </c>
      <c r="DD15" s="12"/>
      <c r="DE15" s="2"/>
      <c r="DF15" s="3"/>
      <c r="DG15" s="3"/>
      <c r="DH15" s="3"/>
      <c r="DI15" s="3"/>
      <c r="DJ15" s="3"/>
      <c r="DK15" s="6">
        <f t="shared" si="38"/>
        <v>0</v>
      </c>
      <c r="DL15" s="10">
        <f t="shared" si="39"/>
        <v>0</v>
      </c>
      <c r="DM15" s="3">
        <f t="shared" si="40"/>
        <v>0</v>
      </c>
      <c r="DN15" s="11">
        <f t="shared" si="41"/>
        <v>0</v>
      </c>
    </row>
    <row r="16" spans="1:118" ht="15">
      <c r="A16" s="14">
        <v>9</v>
      </c>
      <c r="B16" s="14">
        <v>8</v>
      </c>
      <c r="C16" s="8" t="s">
        <v>59</v>
      </c>
      <c r="D16" s="33" t="s">
        <v>33</v>
      </c>
      <c r="E16" s="32" t="s">
        <v>35</v>
      </c>
      <c r="F16" s="48">
        <f t="shared" si="0"/>
        <v>175.91277774294198</v>
      </c>
      <c r="G16" s="31">
        <f t="shared" si="1"/>
        <v>387.09</v>
      </c>
      <c r="H16" s="22">
        <f t="shared" si="2"/>
        <v>222.08999999999997</v>
      </c>
      <c r="I16" s="7">
        <f t="shared" si="3"/>
        <v>0</v>
      </c>
      <c r="J16" s="24">
        <f t="shared" si="4"/>
        <v>165</v>
      </c>
      <c r="K16" s="12">
        <v>90</v>
      </c>
      <c r="L16" s="2"/>
      <c r="M16" s="2"/>
      <c r="N16" s="2"/>
      <c r="O16" s="2"/>
      <c r="P16" s="2"/>
      <c r="Q16" s="2"/>
      <c r="R16" s="3">
        <v>40</v>
      </c>
      <c r="S16" s="3"/>
      <c r="T16" s="3"/>
      <c r="U16" s="3"/>
      <c r="V16" s="3"/>
      <c r="W16" s="13"/>
      <c r="X16" s="6">
        <f t="shared" si="5"/>
        <v>90</v>
      </c>
      <c r="Y16" s="10">
        <f t="shared" si="6"/>
        <v>40</v>
      </c>
      <c r="Z16" s="3">
        <f t="shared" si="7"/>
        <v>0</v>
      </c>
      <c r="AA16" s="35">
        <f t="shared" si="8"/>
        <v>130</v>
      </c>
      <c r="AB16" s="47">
        <f t="shared" si="9"/>
        <v>30.215384615384615</v>
      </c>
      <c r="AC16" s="12">
        <v>58.7</v>
      </c>
      <c r="AD16" s="2"/>
      <c r="AE16" s="2"/>
      <c r="AF16" s="2"/>
      <c r="AG16" s="3">
        <v>80</v>
      </c>
      <c r="AH16" s="3"/>
      <c r="AI16" s="3"/>
      <c r="AJ16" s="3"/>
      <c r="AK16" s="3"/>
      <c r="AL16" s="3"/>
      <c r="AM16" s="6">
        <f t="shared" si="10"/>
        <v>58.7</v>
      </c>
      <c r="AN16" s="10">
        <f t="shared" si="11"/>
        <v>80</v>
      </c>
      <c r="AO16" s="3">
        <f t="shared" si="12"/>
        <v>0</v>
      </c>
      <c r="AP16" s="11">
        <f t="shared" si="13"/>
        <v>138.69999999999999</v>
      </c>
      <c r="AQ16" s="47">
        <f t="shared" si="14"/>
        <v>37.966834895457822</v>
      </c>
      <c r="AR16" s="12">
        <v>22.64</v>
      </c>
      <c r="AS16" s="2"/>
      <c r="AT16" s="2"/>
      <c r="AU16" s="3">
        <v>3</v>
      </c>
      <c r="AV16" s="3"/>
      <c r="AW16" s="3"/>
      <c r="AX16" s="3"/>
      <c r="AY16" s="3"/>
      <c r="AZ16" s="3"/>
      <c r="BA16" s="6">
        <f t="shared" si="15"/>
        <v>22.64</v>
      </c>
      <c r="BB16" s="10">
        <f t="shared" si="16"/>
        <v>3</v>
      </c>
      <c r="BC16" s="3">
        <f t="shared" si="17"/>
        <v>0</v>
      </c>
      <c r="BD16" s="11">
        <f t="shared" si="18"/>
        <v>25.64</v>
      </c>
      <c r="BE16" s="47">
        <f t="shared" si="19"/>
        <v>74.141965678627159</v>
      </c>
      <c r="BF16" s="12">
        <v>9.8699999999999992</v>
      </c>
      <c r="BG16" s="2"/>
      <c r="BH16" s="2"/>
      <c r="BI16" s="3">
        <v>28</v>
      </c>
      <c r="BJ16" s="3"/>
      <c r="BK16" s="3"/>
      <c r="BL16" s="3"/>
      <c r="BM16" s="3"/>
      <c r="BN16" s="3"/>
      <c r="BO16" s="6">
        <f t="shared" si="20"/>
        <v>9.8699999999999992</v>
      </c>
      <c r="BP16" s="10">
        <f t="shared" si="21"/>
        <v>28</v>
      </c>
      <c r="BQ16" s="3">
        <f t="shared" si="22"/>
        <v>0</v>
      </c>
      <c r="BR16" s="35">
        <f t="shared" si="23"/>
        <v>37.869999999999997</v>
      </c>
      <c r="BS16" s="47">
        <f t="shared" si="24"/>
        <v>33.588592553472409</v>
      </c>
      <c r="BT16" s="12">
        <v>40.880000000000003</v>
      </c>
      <c r="BU16" s="2"/>
      <c r="BV16" s="2"/>
      <c r="BW16" s="3">
        <v>14</v>
      </c>
      <c r="BX16" s="3"/>
      <c r="BY16" s="3"/>
      <c r="BZ16" s="3"/>
      <c r="CA16" s="3"/>
      <c r="CB16" s="3"/>
      <c r="CC16" s="6">
        <f t="shared" si="25"/>
        <v>40.880000000000003</v>
      </c>
      <c r="CD16" s="10">
        <f t="shared" si="26"/>
        <v>14</v>
      </c>
      <c r="CE16" s="3">
        <f t="shared" si="27"/>
        <v>0</v>
      </c>
      <c r="CF16" s="11">
        <f t="shared" si="28"/>
        <v>54.88</v>
      </c>
      <c r="CG16" s="47">
        <f t="shared" si="29"/>
        <v>77.751457725947532</v>
      </c>
      <c r="CH16" s="12"/>
      <c r="CI16" s="2"/>
      <c r="CJ16" s="3"/>
      <c r="CK16" s="3"/>
      <c r="CL16" s="3"/>
      <c r="CM16" s="3"/>
      <c r="CN16" s="3"/>
      <c r="CO16" s="6">
        <f t="shared" si="30"/>
        <v>0</v>
      </c>
      <c r="CP16" s="10">
        <f t="shared" si="31"/>
        <v>0</v>
      </c>
      <c r="CQ16" s="3">
        <f t="shared" si="32"/>
        <v>0</v>
      </c>
      <c r="CR16" s="11">
        <f t="shared" si="33"/>
        <v>0</v>
      </c>
      <c r="CS16" s="12"/>
      <c r="CT16" s="2"/>
      <c r="CU16" s="3"/>
      <c r="CV16" s="3"/>
      <c r="CW16" s="3"/>
      <c r="CX16" s="3"/>
      <c r="CY16" s="3"/>
      <c r="CZ16" s="6">
        <f t="shared" si="34"/>
        <v>0</v>
      </c>
      <c r="DA16" s="10">
        <f t="shared" si="35"/>
        <v>0</v>
      </c>
      <c r="DB16" s="3">
        <f t="shared" si="36"/>
        <v>0</v>
      </c>
      <c r="DC16" s="11">
        <f t="shared" si="37"/>
        <v>0</v>
      </c>
      <c r="DD16" s="12"/>
      <c r="DE16" s="2"/>
      <c r="DF16" s="3"/>
      <c r="DG16" s="3"/>
      <c r="DH16" s="3"/>
      <c r="DI16" s="3"/>
      <c r="DJ16" s="3"/>
      <c r="DK16" s="6">
        <f t="shared" si="38"/>
        <v>0</v>
      </c>
      <c r="DL16" s="10">
        <f t="shared" si="39"/>
        <v>0</v>
      </c>
      <c r="DM16" s="3">
        <f t="shared" si="40"/>
        <v>0</v>
      </c>
      <c r="DN16" s="11">
        <f t="shared" si="41"/>
        <v>0</v>
      </c>
    </row>
    <row r="17" spans="1:118" ht="15">
      <c r="A17" s="14">
        <v>10</v>
      </c>
      <c r="B17" s="14">
        <v>9</v>
      </c>
      <c r="C17" s="8" t="s">
        <v>61</v>
      </c>
      <c r="D17" s="33" t="s">
        <v>33</v>
      </c>
      <c r="E17" s="32" t="s">
        <v>35</v>
      </c>
      <c r="F17" s="48">
        <f t="shared" si="0"/>
        <v>126.23218626521</v>
      </c>
      <c r="G17" s="31">
        <f t="shared" si="1"/>
        <v>499.94</v>
      </c>
      <c r="H17" s="22">
        <f t="shared" si="2"/>
        <v>336.94</v>
      </c>
      <c r="I17" s="7">
        <f t="shared" si="3"/>
        <v>15</v>
      </c>
      <c r="J17" s="24">
        <f t="shared" si="4"/>
        <v>148</v>
      </c>
      <c r="K17" s="12">
        <v>90</v>
      </c>
      <c r="L17" s="2"/>
      <c r="M17" s="2"/>
      <c r="N17" s="2"/>
      <c r="O17" s="2"/>
      <c r="P17" s="2"/>
      <c r="Q17" s="2"/>
      <c r="R17" s="3">
        <v>40</v>
      </c>
      <c r="S17" s="3"/>
      <c r="T17" s="3"/>
      <c r="U17" s="3"/>
      <c r="V17" s="3"/>
      <c r="W17" s="13"/>
      <c r="X17" s="6">
        <f t="shared" si="5"/>
        <v>90</v>
      </c>
      <c r="Y17" s="10">
        <f t="shared" si="6"/>
        <v>40</v>
      </c>
      <c r="Z17" s="3">
        <f t="shared" si="7"/>
        <v>0</v>
      </c>
      <c r="AA17" s="35">
        <f t="shared" si="8"/>
        <v>130</v>
      </c>
      <c r="AB17" s="47">
        <f t="shared" si="9"/>
        <v>30.215384615384615</v>
      </c>
      <c r="AC17" s="12">
        <v>66.5</v>
      </c>
      <c r="AD17" s="2"/>
      <c r="AE17" s="2"/>
      <c r="AF17" s="2"/>
      <c r="AG17" s="3">
        <v>37</v>
      </c>
      <c r="AH17" s="3">
        <v>1</v>
      </c>
      <c r="AI17" s="3"/>
      <c r="AJ17" s="3"/>
      <c r="AK17" s="3">
        <v>1</v>
      </c>
      <c r="AL17" s="3"/>
      <c r="AM17" s="6">
        <f t="shared" si="10"/>
        <v>66.5</v>
      </c>
      <c r="AN17" s="10">
        <f t="shared" si="11"/>
        <v>37</v>
      </c>
      <c r="AO17" s="3">
        <f t="shared" si="12"/>
        <v>15</v>
      </c>
      <c r="AP17" s="11">
        <f t="shared" si="13"/>
        <v>118.5</v>
      </c>
      <c r="AQ17" s="47">
        <f t="shared" si="14"/>
        <v>44.438818565400837</v>
      </c>
      <c r="AR17" s="12">
        <v>41.33</v>
      </c>
      <c r="AS17" s="2"/>
      <c r="AT17" s="2"/>
      <c r="AU17" s="3">
        <v>39</v>
      </c>
      <c r="AV17" s="3"/>
      <c r="AW17" s="3"/>
      <c r="AX17" s="3"/>
      <c r="AY17" s="3"/>
      <c r="AZ17" s="3"/>
      <c r="BA17" s="6">
        <f t="shared" si="15"/>
        <v>41.33</v>
      </c>
      <c r="BB17" s="10">
        <f t="shared" si="16"/>
        <v>39</v>
      </c>
      <c r="BC17" s="3">
        <f t="shared" si="17"/>
        <v>0</v>
      </c>
      <c r="BD17" s="11">
        <f t="shared" si="18"/>
        <v>80.33</v>
      </c>
      <c r="BE17" s="47">
        <f t="shared" si="19"/>
        <v>23.664882360263913</v>
      </c>
      <c r="BF17" s="12">
        <v>30.57</v>
      </c>
      <c r="BG17" s="2"/>
      <c r="BH17" s="2"/>
      <c r="BI17" s="3">
        <v>15</v>
      </c>
      <c r="BJ17" s="3"/>
      <c r="BK17" s="3"/>
      <c r="BL17" s="3"/>
      <c r="BM17" s="3"/>
      <c r="BN17" s="3"/>
      <c r="BO17" s="6">
        <f t="shared" si="20"/>
        <v>30.57</v>
      </c>
      <c r="BP17" s="10">
        <f t="shared" si="21"/>
        <v>15</v>
      </c>
      <c r="BQ17" s="3">
        <f t="shared" si="22"/>
        <v>0</v>
      </c>
      <c r="BR17" s="35">
        <f t="shared" si="23"/>
        <v>45.57</v>
      </c>
      <c r="BS17" s="47">
        <f t="shared" si="24"/>
        <v>27.913100724160632</v>
      </c>
      <c r="BT17" s="12">
        <v>108.54</v>
      </c>
      <c r="BU17" s="2"/>
      <c r="BV17" s="2"/>
      <c r="BW17" s="3">
        <v>17</v>
      </c>
      <c r="BX17" s="3"/>
      <c r="BY17" s="3"/>
      <c r="BZ17" s="3"/>
      <c r="CA17" s="3"/>
      <c r="CB17" s="3"/>
      <c r="CC17" s="6">
        <f t="shared" si="25"/>
        <v>108.54</v>
      </c>
      <c r="CD17" s="10">
        <f t="shared" si="26"/>
        <v>17</v>
      </c>
      <c r="CE17" s="3">
        <f t="shared" si="27"/>
        <v>0</v>
      </c>
      <c r="CF17" s="11">
        <f t="shared" si="28"/>
        <v>125.54</v>
      </c>
      <c r="CG17" s="47">
        <f t="shared" si="29"/>
        <v>33.989166799426478</v>
      </c>
      <c r="CH17" s="12"/>
      <c r="CI17" s="2"/>
      <c r="CJ17" s="3"/>
      <c r="CK17" s="3"/>
      <c r="CL17" s="3"/>
      <c r="CM17" s="3"/>
      <c r="CN17" s="3"/>
      <c r="CO17" s="6">
        <f t="shared" si="30"/>
        <v>0</v>
      </c>
      <c r="CP17" s="10">
        <f t="shared" si="31"/>
        <v>0</v>
      </c>
      <c r="CQ17" s="3">
        <f t="shared" si="32"/>
        <v>0</v>
      </c>
      <c r="CR17" s="11">
        <f t="shared" si="33"/>
        <v>0</v>
      </c>
      <c r="CS17" s="12"/>
      <c r="CT17" s="2"/>
      <c r="CU17" s="3"/>
      <c r="CV17" s="3"/>
      <c r="CW17" s="3"/>
      <c r="CX17" s="3"/>
      <c r="CY17" s="3"/>
      <c r="CZ17" s="6">
        <f t="shared" si="34"/>
        <v>0</v>
      </c>
      <c r="DA17" s="10">
        <f t="shared" si="35"/>
        <v>0</v>
      </c>
      <c r="DB17" s="3">
        <f t="shared" si="36"/>
        <v>0</v>
      </c>
      <c r="DC17" s="11">
        <f t="shared" si="37"/>
        <v>0</v>
      </c>
      <c r="DD17" s="12"/>
      <c r="DE17" s="2"/>
      <c r="DF17" s="3"/>
      <c r="DG17" s="3"/>
      <c r="DH17" s="3"/>
      <c r="DI17" s="3"/>
      <c r="DJ17" s="3"/>
      <c r="DK17" s="6">
        <f t="shared" si="38"/>
        <v>0</v>
      </c>
      <c r="DL17" s="10">
        <f t="shared" si="39"/>
        <v>0</v>
      </c>
      <c r="DM17" s="3">
        <f t="shared" si="40"/>
        <v>0</v>
      </c>
      <c r="DN17" s="11">
        <f t="shared" si="41"/>
        <v>0</v>
      </c>
    </row>
    <row r="18" spans="1:118" ht="15">
      <c r="A18" s="14"/>
      <c r="B18" s="14"/>
      <c r="C18" s="8"/>
      <c r="D18" s="9"/>
      <c r="E18" s="32"/>
      <c r="F18" s="48"/>
      <c r="G18" s="31"/>
      <c r="H18" s="22"/>
      <c r="I18" s="7"/>
      <c r="J18" s="24"/>
      <c r="K18" s="12"/>
      <c r="L18" s="2"/>
      <c r="M18" s="2"/>
      <c r="N18" s="2"/>
      <c r="O18" s="2"/>
      <c r="P18" s="2"/>
      <c r="Q18" s="2"/>
      <c r="R18" s="3"/>
      <c r="S18" s="3"/>
      <c r="T18" s="3"/>
      <c r="U18" s="3"/>
      <c r="V18" s="3"/>
      <c r="W18" s="13"/>
      <c r="X18" s="6"/>
      <c r="Y18" s="10"/>
      <c r="Z18" s="3"/>
      <c r="AA18" s="11"/>
      <c r="AB18" s="47"/>
      <c r="AC18" s="12"/>
      <c r="AD18" s="2"/>
      <c r="AE18" s="2"/>
      <c r="AF18" s="2"/>
      <c r="AG18" s="3"/>
      <c r="AH18" s="3"/>
      <c r="AI18" s="3"/>
      <c r="AJ18" s="3"/>
      <c r="AK18" s="3"/>
      <c r="AL18" s="3"/>
      <c r="AM18" s="6"/>
      <c r="AN18" s="10"/>
      <c r="AO18" s="3"/>
      <c r="AP18" s="11"/>
      <c r="AQ18" s="47"/>
      <c r="AR18" s="12"/>
      <c r="AS18" s="2"/>
      <c r="AT18" s="2"/>
      <c r="AU18" s="3"/>
      <c r="AV18" s="3"/>
      <c r="AW18" s="3"/>
      <c r="AX18" s="3"/>
      <c r="AY18" s="3"/>
      <c r="AZ18" s="3"/>
      <c r="BA18" s="6"/>
      <c r="BB18" s="10"/>
      <c r="BC18" s="3"/>
      <c r="BD18" s="35"/>
      <c r="BE18" s="47"/>
      <c r="BF18" s="12"/>
      <c r="BG18" s="2"/>
      <c r="BH18" s="2"/>
      <c r="BI18" s="3"/>
      <c r="BJ18" s="3"/>
      <c r="BK18" s="3"/>
      <c r="BL18" s="3"/>
      <c r="BM18" s="3"/>
      <c r="BN18" s="3"/>
      <c r="BO18" s="6"/>
      <c r="BP18" s="10"/>
      <c r="BQ18" s="3"/>
      <c r="BR18" s="11"/>
      <c r="BS18" s="47"/>
      <c r="BT18" s="12"/>
      <c r="BU18" s="2"/>
      <c r="BV18" s="2"/>
      <c r="BW18" s="3"/>
      <c r="BX18" s="3"/>
      <c r="BY18" s="3"/>
      <c r="BZ18" s="3"/>
      <c r="CA18" s="3"/>
      <c r="CB18" s="3"/>
      <c r="CC18" s="6"/>
      <c r="CD18" s="10"/>
      <c r="CE18" s="3"/>
      <c r="CF18" s="11"/>
      <c r="CG18" s="47"/>
      <c r="CH18" s="12"/>
      <c r="CI18" s="2"/>
      <c r="CJ18" s="3"/>
      <c r="CK18" s="3"/>
      <c r="CL18" s="3"/>
      <c r="CM18" s="3"/>
      <c r="CN18" s="3"/>
      <c r="CO18" s="6"/>
      <c r="CP18" s="10"/>
      <c r="CQ18" s="3"/>
      <c r="CR18" s="11"/>
      <c r="CS18" s="12"/>
      <c r="CT18" s="2"/>
      <c r="CU18" s="3"/>
      <c r="CV18" s="3"/>
      <c r="CW18" s="3"/>
      <c r="CX18" s="3"/>
      <c r="CY18" s="3"/>
      <c r="CZ18" s="6"/>
      <c r="DA18" s="10"/>
      <c r="DB18" s="3"/>
      <c r="DC18" s="11"/>
      <c r="DD18" s="12"/>
      <c r="DE18" s="2"/>
      <c r="DF18" s="3"/>
      <c r="DG18" s="3"/>
      <c r="DH18" s="3"/>
      <c r="DI18" s="3"/>
      <c r="DJ18" s="3"/>
      <c r="DK18" s="6"/>
      <c r="DL18" s="10"/>
      <c r="DM18" s="3"/>
      <c r="DN18" s="11"/>
    </row>
    <row r="19" spans="1:118">
      <c r="A19" s="5">
        <v>11</v>
      </c>
      <c r="C19" s="50" t="s">
        <v>49</v>
      </c>
    </row>
  </sheetData>
  <phoneticPr fontId="3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DN12"/>
  <sheetViews>
    <sheetView workbookViewId="0">
      <selection activeCell="A17" sqref="A17"/>
    </sheetView>
  </sheetViews>
  <sheetFormatPr defaultColWidth="8" defaultRowHeight="12.75"/>
  <cols>
    <col min="1" max="2" width="8.7109375" style="5" customWidth="1"/>
    <col min="3" max="3" width="25.7109375" style="1" customWidth="1"/>
    <col min="4" max="4" width="7" style="1" bestFit="1" customWidth="1"/>
    <col min="5" max="5" width="4.85546875" style="1" customWidth="1"/>
    <col min="6" max="6" width="15.140625" style="1" customWidth="1"/>
    <col min="7" max="7" width="8.5703125" style="1" customWidth="1"/>
    <col min="8" max="8" width="7.5703125" style="1" customWidth="1"/>
    <col min="9" max="9" width="5.28515625" style="1" customWidth="1"/>
    <col min="10" max="10" width="5" style="1" customWidth="1"/>
    <col min="11" max="11" width="6.5703125" style="1" customWidth="1"/>
    <col min="12" max="17" width="5.5703125" style="1" customWidth="1"/>
    <col min="18" max="18" width="3.85546875" style="1" customWidth="1"/>
    <col min="19" max="20" width="2.7109375" style="1" customWidth="1"/>
    <col min="21" max="22" width="2.28515625" style="1" customWidth="1"/>
    <col min="23" max="23" width="3.5703125" style="1" customWidth="1"/>
    <col min="24" max="24" width="6.7109375" style="1" customWidth="1"/>
    <col min="25" max="25" width="5.7109375" style="1" customWidth="1"/>
    <col min="26" max="26" width="4.28515625" style="1" customWidth="1"/>
    <col min="27" max="27" width="7" style="4" customWidth="1"/>
    <col min="28" max="28" width="10" style="1" customWidth="1"/>
    <col min="29" max="29" width="7.85546875" style="1" bestFit="1" customWidth="1"/>
    <col min="30" max="32" width="5.5703125" style="1" customWidth="1"/>
    <col min="33" max="33" width="3.85546875" style="1" customWidth="1"/>
    <col min="34" max="34" width="2.28515625" style="1" customWidth="1"/>
    <col min="35" max="35" width="2.7109375" style="1" customWidth="1"/>
    <col min="36" max="37" width="2.28515625" style="1" customWidth="1"/>
    <col min="38" max="38" width="3.5703125" style="1" customWidth="1"/>
    <col min="39" max="39" width="8.5703125" style="1" bestFit="1" customWidth="1"/>
    <col min="40" max="40" width="5.7109375" style="1" customWidth="1"/>
    <col min="41" max="41" width="4.28515625" style="1" customWidth="1"/>
    <col min="42" max="42" width="6.5703125" style="1" customWidth="1"/>
    <col min="43" max="43" width="9.5703125" style="1" customWidth="1"/>
    <col min="44" max="44" width="6.7109375" style="1" customWidth="1"/>
    <col min="45" max="46" width="5.5703125" style="1" customWidth="1"/>
    <col min="47" max="47" width="3.85546875" style="1" customWidth="1"/>
    <col min="48" max="48" width="2.28515625" style="1" customWidth="1"/>
    <col min="49" max="49" width="2.7109375" style="1" customWidth="1"/>
    <col min="50" max="51" width="2.28515625" style="1" customWidth="1"/>
    <col min="52" max="52" width="3.5703125" style="1" customWidth="1"/>
    <col min="53" max="53" width="6.5703125" style="1" customWidth="1"/>
    <col min="54" max="54" width="5.7109375" style="1" customWidth="1"/>
    <col min="55" max="55" width="4.28515625" style="1" customWidth="1"/>
    <col min="56" max="57" width="6.5703125" style="1" customWidth="1"/>
    <col min="58" max="58" width="6.85546875" style="1" customWidth="1"/>
    <col min="59" max="60" width="5.5703125" style="1" customWidth="1"/>
    <col min="61" max="61" width="3.85546875" style="1" customWidth="1"/>
    <col min="62" max="65" width="2.28515625" style="1" customWidth="1"/>
    <col min="66" max="66" width="3.5703125" style="1" customWidth="1"/>
    <col min="67" max="67" width="6.5703125" style="1" customWidth="1"/>
    <col min="68" max="68" width="5.7109375" style="1" customWidth="1"/>
    <col min="69" max="69" width="4.28515625" style="1" customWidth="1"/>
    <col min="70" max="71" width="6.5703125" style="1" customWidth="1"/>
    <col min="72" max="72" width="7.85546875" style="1" bestFit="1" customWidth="1"/>
    <col min="73" max="74" width="5.5703125" style="1" customWidth="1"/>
    <col min="75" max="75" width="3.85546875" style="1" customWidth="1"/>
    <col min="76" max="79" width="2.28515625" style="1" customWidth="1"/>
    <col min="80" max="80" width="3.5703125" style="1" customWidth="1"/>
    <col min="81" max="81" width="6.5703125" style="1" customWidth="1"/>
    <col min="82" max="82" width="4.5703125" style="1" customWidth="1"/>
    <col min="83" max="83" width="4.28515625" style="1" customWidth="1"/>
    <col min="84" max="85" width="6.5703125" style="1" customWidth="1"/>
    <col min="86" max="87" width="5.5703125" style="1" customWidth="1"/>
    <col min="88" max="88" width="3.85546875" style="1" customWidth="1"/>
    <col min="89" max="91" width="2.28515625" style="1" customWidth="1"/>
    <col min="92" max="92" width="3.5703125" style="1" customWidth="1"/>
    <col min="93" max="93" width="6.5703125" style="1" customWidth="1"/>
    <col min="94" max="94" width="4.5703125" style="1" customWidth="1"/>
    <col min="95" max="95" width="4.28515625" style="1" customWidth="1"/>
    <col min="96" max="96" width="6.5703125" style="1" customWidth="1"/>
    <col min="97" max="98" width="5.5703125" style="1" customWidth="1"/>
    <col min="99" max="99" width="3.85546875" style="1" customWidth="1"/>
    <col min="100" max="102" width="2.28515625" style="1" customWidth="1"/>
    <col min="103" max="103" width="3.5703125" style="1" customWidth="1"/>
    <col min="104" max="104" width="6.5703125" style="1" customWidth="1"/>
    <col min="105" max="105" width="4.5703125" style="1" customWidth="1"/>
    <col min="106" max="106" width="4.28515625" style="1" customWidth="1"/>
    <col min="107" max="107" width="6.5703125" style="1" customWidth="1"/>
    <col min="108" max="109" width="5.5703125" style="1" customWidth="1"/>
    <col min="110" max="110" width="3.85546875" style="1" customWidth="1"/>
    <col min="111" max="113" width="2.28515625" style="1" customWidth="1"/>
    <col min="114" max="114" width="3.5703125" style="1" customWidth="1"/>
    <col min="115" max="115" width="6.5703125" style="1" customWidth="1"/>
    <col min="116" max="116" width="4.5703125" style="1" customWidth="1"/>
    <col min="117" max="117" width="4.28515625" style="1" customWidth="1"/>
    <col min="118" max="16384" width="8" style="1"/>
  </cols>
  <sheetData>
    <row r="1" spans="1:118" ht="15.75" thickTop="1">
      <c r="A1" s="25" t="s">
        <v>41</v>
      </c>
      <c r="B1" s="25" t="s">
        <v>39</v>
      </c>
      <c r="C1" s="25" t="s">
        <v>0</v>
      </c>
      <c r="D1" s="25"/>
      <c r="E1" s="25"/>
      <c r="F1" s="49"/>
      <c r="G1" s="26" t="s">
        <v>1</v>
      </c>
      <c r="H1" s="27"/>
      <c r="I1" s="27"/>
      <c r="J1" s="28"/>
      <c r="K1" s="25" t="s">
        <v>2</v>
      </c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 t="s">
        <v>3</v>
      </c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 t="s">
        <v>4</v>
      </c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 t="s">
        <v>5</v>
      </c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 t="s">
        <v>6</v>
      </c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 t="s">
        <v>7</v>
      </c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 t="s">
        <v>8</v>
      </c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 t="s">
        <v>9</v>
      </c>
      <c r="DE1" s="25"/>
      <c r="DF1" s="25"/>
      <c r="DG1" s="25"/>
      <c r="DH1" s="25"/>
      <c r="DI1" s="25"/>
      <c r="DJ1" s="25"/>
      <c r="DK1" s="25"/>
      <c r="DL1" s="25"/>
      <c r="DM1" s="25"/>
      <c r="DN1" s="25"/>
    </row>
    <row r="2" spans="1:118" ht="52.5" thickBot="1">
      <c r="A2" s="15" t="s">
        <v>40</v>
      </c>
      <c r="B2" s="16" t="s">
        <v>40</v>
      </c>
      <c r="C2" s="16" t="s">
        <v>10</v>
      </c>
      <c r="D2" s="16" t="s">
        <v>11</v>
      </c>
      <c r="E2" s="16" t="s">
        <v>12</v>
      </c>
      <c r="F2" s="45" t="s">
        <v>43</v>
      </c>
      <c r="G2" s="20" t="s">
        <v>13</v>
      </c>
      <c r="H2" s="21" t="s">
        <v>14</v>
      </c>
      <c r="I2" s="18" t="s">
        <v>15</v>
      </c>
      <c r="J2" s="23" t="s">
        <v>16</v>
      </c>
      <c r="K2" s="15" t="s">
        <v>17</v>
      </c>
      <c r="L2" s="16" t="s">
        <v>18</v>
      </c>
      <c r="M2" s="16" t="s">
        <v>19</v>
      </c>
      <c r="N2" s="16" t="s">
        <v>20</v>
      </c>
      <c r="O2" s="16" t="s">
        <v>21</v>
      </c>
      <c r="P2" s="16" t="s">
        <v>22</v>
      </c>
      <c r="Q2" s="16" t="s">
        <v>23</v>
      </c>
      <c r="R2" s="16" t="s">
        <v>24</v>
      </c>
      <c r="S2" s="16" t="s">
        <v>25</v>
      </c>
      <c r="T2" s="16" t="s">
        <v>26</v>
      </c>
      <c r="U2" s="16" t="s">
        <v>44</v>
      </c>
      <c r="V2" s="16" t="s">
        <v>27</v>
      </c>
      <c r="W2" s="18" t="s">
        <v>28</v>
      </c>
      <c r="X2" s="19" t="s">
        <v>29</v>
      </c>
      <c r="Y2" s="16" t="s">
        <v>24</v>
      </c>
      <c r="Z2" s="16" t="s">
        <v>30</v>
      </c>
      <c r="AA2" s="17" t="s">
        <v>31</v>
      </c>
      <c r="AB2" s="45" t="s">
        <v>42</v>
      </c>
      <c r="AC2" s="15" t="s">
        <v>17</v>
      </c>
      <c r="AD2" s="16" t="s">
        <v>18</v>
      </c>
      <c r="AE2" s="16" t="s">
        <v>19</v>
      </c>
      <c r="AF2" s="16" t="s">
        <v>20</v>
      </c>
      <c r="AG2" s="16" t="s">
        <v>24</v>
      </c>
      <c r="AH2" s="16" t="s">
        <v>25</v>
      </c>
      <c r="AI2" s="16" t="s">
        <v>26</v>
      </c>
      <c r="AJ2" s="16" t="s">
        <v>44</v>
      </c>
      <c r="AK2" s="16" t="s">
        <v>27</v>
      </c>
      <c r="AL2" s="16" t="s">
        <v>28</v>
      </c>
      <c r="AM2" s="19" t="s">
        <v>29</v>
      </c>
      <c r="AN2" s="16" t="s">
        <v>24</v>
      </c>
      <c r="AO2" s="16" t="s">
        <v>30</v>
      </c>
      <c r="AP2" s="17" t="s">
        <v>31</v>
      </c>
      <c r="AQ2" s="45" t="s">
        <v>42</v>
      </c>
      <c r="AR2" s="15" t="s">
        <v>17</v>
      </c>
      <c r="AS2" s="16" t="s">
        <v>18</v>
      </c>
      <c r="AT2" s="16" t="s">
        <v>19</v>
      </c>
      <c r="AU2" s="16" t="s">
        <v>24</v>
      </c>
      <c r="AV2" s="16" t="s">
        <v>25</v>
      </c>
      <c r="AW2" s="16" t="s">
        <v>26</v>
      </c>
      <c r="AX2" s="16" t="s">
        <v>44</v>
      </c>
      <c r="AY2" s="16" t="s">
        <v>27</v>
      </c>
      <c r="AZ2" s="16" t="s">
        <v>28</v>
      </c>
      <c r="BA2" s="19" t="s">
        <v>29</v>
      </c>
      <c r="BB2" s="16" t="s">
        <v>24</v>
      </c>
      <c r="BC2" s="16" t="s">
        <v>30</v>
      </c>
      <c r="BD2" s="17" t="s">
        <v>31</v>
      </c>
      <c r="BE2" s="45" t="s">
        <v>42</v>
      </c>
      <c r="BF2" s="15" t="s">
        <v>17</v>
      </c>
      <c r="BG2" s="16" t="s">
        <v>18</v>
      </c>
      <c r="BH2" s="16" t="s">
        <v>19</v>
      </c>
      <c r="BI2" s="16" t="s">
        <v>24</v>
      </c>
      <c r="BJ2" s="16" t="s">
        <v>25</v>
      </c>
      <c r="BK2" s="16" t="s">
        <v>26</v>
      </c>
      <c r="BL2" s="16" t="s">
        <v>44</v>
      </c>
      <c r="BM2" s="16" t="s">
        <v>27</v>
      </c>
      <c r="BN2" s="16" t="s">
        <v>28</v>
      </c>
      <c r="BO2" s="19" t="s">
        <v>29</v>
      </c>
      <c r="BP2" s="16" t="s">
        <v>24</v>
      </c>
      <c r="BQ2" s="16" t="s">
        <v>30</v>
      </c>
      <c r="BR2" s="17" t="s">
        <v>31</v>
      </c>
      <c r="BS2" s="45" t="s">
        <v>42</v>
      </c>
      <c r="BT2" s="15" t="s">
        <v>17</v>
      </c>
      <c r="BU2" s="16" t="s">
        <v>18</v>
      </c>
      <c r="BV2" s="16" t="s">
        <v>19</v>
      </c>
      <c r="BW2" s="16" t="s">
        <v>24</v>
      </c>
      <c r="BX2" s="16" t="s">
        <v>25</v>
      </c>
      <c r="BY2" s="16" t="s">
        <v>26</v>
      </c>
      <c r="BZ2" s="16" t="s">
        <v>44</v>
      </c>
      <c r="CA2" s="16" t="s">
        <v>27</v>
      </c>
      <c r="CB2" s="16" t="s">
        <v>28</v>
      </c>
      <c r="CC2" s="19" t="s">
        <v>29</v>
      </c>
      <c r="CD2" s="16" t="s">
        <v>24</v>
      </c>
      <c r="CE2" s="16" t="s">
        <v>30</v>
      </c>
      <c r="CF2" s="17" t="s">
        <v>31</v>
      </c>
      <c r="CG2" s="45" t="s">
        <v>42</v>
      </c>
      <c r="CH2" s="15" t="s">
        <v>17</v>
      </c>
      <c r="CI2" s="16" t="s">
        <v>18</v>
      </c>
      <c r="CJ2" s="16" t="s">
        <v>24</v>
      </c>
      <c r="CK2" s="16" t="s">
        <v>25</v>
      </c>
      <c r="CL2" s="16" t="s">
        <v>26</v>
      </c>
      <c r="CM2" s="16" t="s">
        <v>27</v>
      </c>
      <c r="CN2" s="16" t="s">
        <v>28</v>
      </c>
      <c r="CO2" s="19" t="s">
        <v>29</v>
      </c>
      <c r="CP2" s="16" t="s">
        <v>24</v>
      </c>
      <c r="CQ2" s="16" t="s">
        <v>30</v>
      </c>
      <c r="CR2" s="17" t="s">
        <v>31</v>
      </c>
      <c r="CS2" s="15" t="s">
        <v>17</v>
      </c>
      <c r="CT2" s="16" t="s">
        <v>18</v>
      </c>
      <c r="CU2" s="16" t="s">
        <v>24</v>
      </c>
      <c r="CV2" s="16" t="s">
        <v>25</v>
      </c>
      <c r="CW2" s="16" t="s">
        <v>26</v>
      </c>
      <c r="CX2" s="16" t="s">
        <v>27</v>
      </c>
      <c r="CY2" s="16" t="s">
        <v>28</v>
      </c>
      <c r="CZ2" s="19" t="s">
        <v>29</v>
      </c>
      <c r="DA2" s="16" t="s">
        <v>24</v>
      </c>
      <c r="DB2" s="16" t="s">
        <v>30</v>
      </c>
      <c r="DC2" s="17" t="s">
        <v>31</v>
      </c>
      <c r="DD2" s="15" t="s">
        <v>17</v>
      </c>
      <c r="DE2" s="16" t="s">
        <v>18</v>
      </c>
      <c r="DF2" s="16" t="s">
        <v>24</v>
      </c>
      <c r="DG2" s="16" t="s">
        <v>25</v>
      </c>
      <c r="DH2" s="16" t="s">
        <v>26</v>
      </c>
      <c r="DI2" s="16" t="s">
        <v>27</v>
      </c>
      <c r="DJ2" s="16" t="s">
        <v>28</v>
      </c>
      <c r="DK2" s="19" t="s">
        <v>29</v>
      </c>
      <c r="DL2" s="16" t="s">
        <v>24</v>
      </c>
      <c r="DM2" s="16" t="s">
        <v>30</v>
      </c>
      <c r="DN2" s="17" t="s">
        <v>31</v>
      </c>
    </row>
    <row r="3" spans="1:118" ht="15.75" thickTop="1">
      <c r="A3" s="37"/>
      <c r="B3" s="38"/>
      <c r="C3" s="38"/>
      <c r="D3" s="38"/>
      <c r="E3" s="38"/>
      <c r="F3" s="46"/>
      <c r="G3" s="39"/>
      <c r="H3" s="40"/>
      <c r="I3" s="41"/>
      <c r="J3" s="42"/>
      <c r="K3" s="37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41"/>
      <c r="X3" s="43"/>
      <c r="Y3" s="38"/>
      <c r="Z3" s="38"/>
      <c r="AA3" s="44"/>
      <c r="AB3" s="46"/>
      <c r="AC3" s="37"/>
      <c r="AD3" s="38"/>
      <c r="AE3" s="38"/>
      <c r="AF3" s="38"/>
      <c r="AG3" s="38"/>
      <c r="AH3" s="38"/>
      <c r="AI3" s="38"/>
      <c r="AJ3" s="38"/>
      <c r="AK3" s="38"/>
      <c r="AL3" s="38"/>
      <c r="AM3" s="43"/>
      <c r="AN3" s="38"/>
      <c r="AO3" s="38"/>
      <c r="AP3" s="44"/>
      <c r="AQ3" s="46"/>
      <c r="AR3" s="37"/>
      <c r="AS3" s="38"/>
      <c r="AT3" s="38"/>
      <c r="AU3" s="38"/>
      <c r="AV3" s="38"/>
      <c r="AW3" s="38"/>
      <c r="AX3" s="38"/>
      <c r="AY3" s="38"/>
      <c r="AZ3" s="38"/>
      <c r="BA3" s="43"/>
      <c r="BB3" s="38"/>
      <c r="BC3" s="38"/>
      <c r="BD3" s="44"/>
      <c r="BE3" s="46"/>
      <c r="BF3" s="37"/>
      <c r="BG3" s="38"/>
      <c r="BH3" s="38"/>
      <c r="BI3" s="38"/>
      <c r="BJ3" s="38"/>
      <c r="BK3" s="38"/>
      <c r="BL3" s="38"/>
      <c r="BM3" s="38"/>
      <c r="BN3" s="38"/>
      <c r="BO3" s="43"/>
      <c r="BP3" s="38"/>
      <c r="BQ3" s="38"/>
      <c r="BR3" s="44"/>
      <c r="BS3" s="46"/>
      <c r="BT3" s="37"/>
      <c r="BU3" s="38"/>
      <c r="BV3" s="38"/>
      <c r="BW3" s="38"/>
      <c r="BX3" s="38"/>
      <c r="BY3" s="38"/>
      <c r="BZ3" s="38"/>
      <c r="CA3" s="38"/>
      <c r="CB3" s="38"/>
      <c r="CC3" s="43"/>
      <c r="CD3" s="38"/>
      <c r="CE3" s="38"/>
      <c r="CF3" s="44"/>
      <c r="CG3" s="46"/>
      <c r="CH3" s="37"/>
      <c r="CI3" s="38"/>
      <c r="CJ3" s="38"/>
      <c r="CK3" s="38"/>
      <c r="CL3" s="38"/>
      <c r="CM3" s="38"/>
      <c r="CN3" s="38"/>
      <c r="CO3" s="43"/>
      <c r="CP3" s="38"/>
      <c r="CQ3" s="38"/>
      <c r="CR3" s="44"/>
      <c r="CS3" s="37"/>
      <c r="CT3" s="38"/>
      <c r="CU3" s="38"/>
      <c r="CV3" s="38"/>
      <c r="CW3" s="38"/>
      <c r="CX3" s="38"/>
      <c r="CY3" s="38"/>
      <c r="CZ3" s="43"/>
      <c r="DA3" s="38"/>
      <c r="DB3" s="38"/>
      <c r="DC3" s="44"/>
      <c r="DD3" s="37"/>
      <c r="DE3" s="38"/>
      <c r="DF3" s="38"/>
      <c r="DG3" s="38"/>
      <c r="DH3" s="38"/>
      <c r="DI3" s="38"/>
      <c r="DJ3" s="38"/>
      <c r="DK3" s="43"/>
      <c r="DL3" s="38"/>
      <c r="DM3" s="38"/>
      <c r="DN3" s="44"/>
    </row>
    <row r="4" spans="1:118" ht="15">
      <c r="A4" s="37"/>
      <c r="B4" s="38"/>
      <c r="C4" s="38" t="s">
        <v>37</v>
      </c>
      <c r="D4" s="38"/>
      <c r="E4" s="38"/>
      <c r="F4" s="46"/>
      <c r="G4" s="39"/>
      <c r="H4" s="40"/>
      <c r="I4" s="41"/>
      <c r="J4" s="42"/>
      <c r="K4" s="37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41"/>
      <c r="X4" s="43"/>
      <c r="Y4" s="38"/>
      <c r="Z4" s="38"/>
      <c r="AA4" s="44"/>
      <c r="AB4" s="46"/>
      <c r="AC4" s="37"/>
      <c r="AD4" s="38"/>
      <c r="AE4" s="38"/>
      <c r="AF4" s="38"/>
      <c r="AG4" s="38"/>
      <c r="AH4" s="38"/>
      <c r="AI4" s="38"/>
      <c r="AJ4" s="38"/>
      <c r="AK4" s="38"/>
      <c r="AL4" s="38"/>
      <c r="AM4" s="43"/>
      <c r="AN4" s="38"/>
      <c r="AO4" s="38"/>
      <c r="AP4" s="44"/>
      <c r="AQ4" s="46"/>
      <c r="AR4" s="37"/>
      <c r="AS4" s="38"/>
      <c r="AT4" s="38"/>
      <c r="AU4" s="38"/>
      <c r="AV4" s="38"/>
      <c r="AW4" s="38"/>
      <c r="AX4" s="38"/>
      <c r="AY4" s="38"/>
      <c r="AZ4" s="38"/>
      <c r="BA4" s="43"/>
      <c r="BB4" s="38"/>
      <c r="BC4" s="38"/>
      <c r="BD4" s="44"/>
      <c r="BE4" s="46"/>
      <c r="BF4" s="37"/>
      <c r="BG4" s="38"/>
      <c r="BH4" s="38"/>
      <c r="BI4" s="38"/>
      <c r="BJ4" s="38"/>
      <c r="BK4" s="38"/>
      <c r="BL4" s="38"/>
      <c r="BM4" s="38"/>
      <c r="BN4" s="38"/>
      <c r="BO4" s="43"/>
      <c r="BP4" s="38"/>
      <c r="BQ4" s="38"/>
      <c r="BR4" s="44"/>
      <c r="BS4" s="46"/>
      <c r="BT4" s="37"/>
      <c r="BU4" s="38"/>
      <c r="BV4" s="38"/>
      <c r="BW4" s="38"/>
      <c r="BX4" s="38"/>
      <c r="BY4" s="38"/>
      <c r="BZ4" s="38"/>
      <c r="CA4" s="38"/>
      <c r="CB4" s="38"/>
      <c r="CC4" s="43"/>
      <c r="CD4" s="38"/>
      <c r="CE4" s="38"/>
      <c r="CF4" s="44"/>
      <c r="CG4" s="46"/>
      <c r="CH4" s="37"/>
      <c r="CI4" s="38"/>
      <c r="CJ4" s="38"/>
      <c r="CK4" s="38"/>
      <c r="CL4" s="38"/>
      <c r="CM4" s="38"/>
      <c r="CN4" s="38"/>
      <c r="CO4" s="43"/>
      <c r="CP4" s="38"/>
      <c r="CQ4" s="38"/>
      <c r="CR4" s="44"/>
      <c r="CS4" s="37"/>
      <c r="CT4" s="38"/>
      <c r="CU4" s="38"/>
      <c r="CV4" s="38"/>
      <c r="CW4" s="38"/>
      <c r="CX4" s="38"/>
      <c r="CY4" s="38"/>
      <c r="CZ4" s="43"/>
      <c r="DA4" s="38"/>
      <c r="DB4" s="38"/>
      <c r="DC4" s="44"/>
      <c r="DD4" s="37"/>
      <c r="DE4" s="38"/>
      <c r="DF4" s="38"/>
      <c r="DG4" s="38"/>
      <c r="DH4" s="38"/>
      <c r="DI4" s="38"/>
      <c r="DJ4" s="38"/>
      <c r="DK4" s="43"/>
      <c r="DL4" s="38"/>
      <c r="DM4" s="38"/>
      <c r="DN4" s="44"/>
    </row>
    <row r="5" spans="1:118" ht="15">
      <c r="A5" s="14">
        <v>1</v>
      </c>
      <c r="B5" s="14">
        <v>1</v>
      </c>
      <c r="C5" s="8" t="s">
        <v>58</v>
      </c>
      <c r="D5" s="33" t="s">
        <v>33</v>
      </c>
      <c r="E5" s="32" t="s">
        <v>35</v>
      </c>
      <c r="F5" s="48">
        <f t="shared" ref="F5:F10" si="0" xml:space="preserve"> AB5+AQ5+BE5+BS5</f>
        <v>390.40596512963219</v>
      </c>
      <c r="G5" s="31">
        <f t="shared" ref="G5:G10" si="1">H5+I5+J5</f>
        <v>231.61</v>
      </c>
      <c r="H5" s="22">
        <f t="shared" ref="H5:H10" si="2">X5+AM5+BA5+BO5+CC5+CO5+CZ5+DK5</f>
        <v>203.61</v>
      </c>
      <c r="I5" s="7">
        <f t="shared" ref="I5:I10" si="3">Z5+AO5+BC5+BQ5+CE5+CQ5+DB5+DM5</f>
        <v>0</v>
      </c>
      <c r="J5" s="24">
        <f t="shared" ref="J5:J10" si="4">R5+AG5+AU5+BI5+BW5+CJ5+CU5+DF5</f>
        <v>28</v>
      </c>
      <c r="K5" s="12">
        <v>59.88</v>
      </c>
      <c r="L5" s="2"/>
      <c r="M5" s="2"/>
      <c r="N5" s="2"/>
      <c r="O5" s="2"/>
      <c r="P5" s="2"/>
      <c r="Q5" s="2"/>
      <c r="R5" s="3">
        <v>0</v>
      </c>
      <c r="S5" s="3"/>
      <c r="T5" s="3"/>
      <c r="U5" s="3"/>
      <c r="V5" s="3"/>
      <c r="W5" s="13"/>
      <c r="X5" s="6">
        <f t="shared" ref="X5:X10" si="5">K5+L5+M5+N5+O5+P5+Q5</f>
        <v>59.88</v>
      </c>
      <c r="Y5" s="10">
        <f t="shared" ref="Y5:Y10" si="6">R5</f>
        <v>0</v>
      </c>
      <c r="Z5" s="3">
        <f t="shared" ref="Z5:Z10" si="7">(S5*5)+(T5*10)+(U5*15)+(V5*10)+(W5*20)</f>
        <v>0</v>
      </c>
      <c r="AA5" s="35">
        <f t="shared" ref="AA5:AA10" si="8">X5+Y5+Z5</f>
        <v>59.88</v>
      </c>
      <c r="AB5" s="47">
        <f t="shared" ref="AB5:AB10" si="9">(MIN(AA$5:AA$10)/AA5)*100</f>
        <v>97.160988643954568</v>
      </c>
      <c r="AC5" s="12">
        <v>60.01</v>
      </c>
      <c r="AD5" s="2"/>
      <c r="AE5" s="2"/>
      <c r="AF5" s="2"/>
      <c r="AG5" s="3">
        <v>12</v>
      </c>
      <c r="AH5" s="3"/>
      <c r="AI5" s="3"/>
      <c r="AJ5" s="3"/>
      <c r="AK5" s="3"/>
      <c r="AL5" s="3"/>
      <c r="AM5" s="6">
        <f t="shared" ref="AM5:AM10" si="10">AC5+AD5+AE5+AF5</f>
        <v>60.01</v>
      </c>
      <c r="AN5" s="10">
        <f t="shared" ref="AN5:AN10" si="11">AG5</f>
        <v>12</v>
      </c>
      <c r="AO5" s="3">
        <f t="shared" ref="AO5:AO10" si="12">(AH5*5)+(AI5*10)+(AJ5*15)+(AK5*10)+(AL5*20)</f>
        <v>0</v>
      </c>
      <c r="AP5" s="11">
        <f t="shared" ref="AP5:AP10" si="13">AM5+AN5+AO5</f>
        <v>72.009999999999991</v>
      </c>
      <c r="AQ5" s="47">
        <f t="shared" ref="AQ5:AQ10" si="14">(MIN(AP$5:AP$10)/AP5)*100</f>
        <v>100</v>
      </c>
      <c r="AR5" s="12">
        <v>15.39</v>
      </c>
      <c r="AS5" s="2"/>
      <c r="AT5" s="2"/>
      <c r="AU5" s="3">
        <v>8</v>
      </c>
      <c r="AV5" s="3"/>
      <c r="AW5" s="3"/>
      <c r="AX5" s="3"/>
      <c r="AY5" s="3"/>
      <c r="AZ5" s="3"/>
      <c r="BA5" s="6">
        <f t="shared" ref="BA5:BA10" si="15">AR5+AS5+AT5</f>
        <v>15.39</v>
      </c>
      <c r="BB5" s="10">
        <f t="shared" ref="BB5:BB10" si="16">AU5</f>
        <v>8</v>
      </c>
      <c r="BC5" s="3">
        <f t="shared" ref="BC5:BC10" si="17">(AV5*5)+(AW5*10)+(AX5*15)+(AY5*10)+(AZ5*20)</f>
        <v>0</v>
      </c>
      <c r="BD5" s="11">
        <f t="shared" ref="BD5:BD10" si="18">BA5+BB5+BC5</f>
        <v>23.39</v>
      </c>
      <c r="BE5" s="47">
        <f t="shared" ref="BE5:BE10" si="19">(MIN(BD$5:BD$10)/BD5)*100</f>
        <v>93.24497648567764</v>
      </c>
      <c r="BF5" s="12">
        <v>11.65</v>
      </c>
      <c r="BG5" s="2"/>
      <c r="BH5" s="2"/>
      <c r="BI5" s="3">
        <v>4</v>
      </c>
      <c r="BJ5" s="3"/>
      <c r="BK5" s="3"/>
      <c r="BL5" s="3"/>
      <c r="BM5" s="3"/>
      <c r="BN5" s="3"/>
      <c r="BO5" s="6">
        <f t="shared" ref="BO5:BO10" si="20">BF5+BG5+BH5</f>
        <v>11.65</v>
      </c>
      <c r="BP5" s="10">
        <f t="shared" ref="BP5:BP10" si="21">BI5</f>
        <v>4</v>
      </c>
      <c r="BQ5" s="3">
        <f t="shared" ref="BQ5:BQ10" si="22">(BJ5*5)+(BK5*10)+(BL5*15)+(BM5*10)+(BN5*20)</f>
        <v>0</v>
      </c>
      <c r="BR5" s="35">
        <f t="shared" ref="BR5:BR10" si="23">BO5+BP5+BQ5</f>
        <v>15.65</v>
      </c>
      <c r="BS5" s="47">
        <f t="shared" ref="BS5:BS10" si="24">(MIN(BR$5:BR$10)/BR5)*100</f>
        <v>100</v>
      </c>
      <c r="BT5" s="12">
        <v>56.68</v>
      </c>
      <c r="BU5" s="2"/>
      <c r="BV5" s="2"/>
      <c r="BW5" s="3">
        <v>4</v>
      </c>
      <c r="BX5" s="3"/>
      <c r="BY5" s="3"/>
      <c r="BZ5" s="3"/>
      <c r="CA5" s="3"/>
      <c r="CB5" s="3"/>
      <c r="CC5" s="6">
        <f t="shared" ref="CC5:CC10" si="25">BT5+BU5+BV5</f>
        <v>56.68</v>
      </c>
      <c r="CD5" s="10">
        <f t="shared" ref="CD5:CD10" si="26">BW5</f>
        <v>4</v>
      </c>
      <c r="CE5" s="3">
        <f t="shared" ref="CE5:CE10" si="27">(BX5*5)+(BY5*10)+(BZ5*15)+(CA5*10)+(CB5*20)</f>
        <v>0</v>
      </c>
      <c r="CF5" s="11">
        <f t="shared" ref="CF5:CF10" si="28">CC5+CD5+CE5</f>
        <v>60.68</v>
      </c>
      <c r="CG5" s="47">
        <f t="shared" ref="CG5:CG10" si="29">(MIN(CF$5:CF$10)/CF5)*100</f>
        <v>100</v>
      </c>
      <c r="CH5" s="12"/>
      <c r="CI5" s="2"/>
      <c r="CJ5" s="3"/>
      <c r="CK5" s="3"/>
      <c r="CL5" s="3"/>
      <c r="CM5" s="3"/>
      <c r="CN5" s="3"/>
      <c r="CO5" s="6">
        <f t="shared" ref="CO5:CO10" si="30">CH5+CI5</f>
        <v>0</v>
      </c>
      <c r="CP5" s="10">
        <f t="shared" ref="CP5:CP10" si="31">CI5</f>
        <v>0</v>
      </c>
      <c r="CQ5" s="3">
        <f t="shared" ref="CQ5:CQ10" si="32">(CK5*3)+(CL5*5)+(CM5*5)+(CN5*20)</f>
        <v>0</v>
      </c>
      <c r="CR5" s="11">
        <f t="shared" ref="CR5:CR10" si="33">CO5+CP5+CQ5</f>
        <v>0</v>
      </c>
      <c r="CS5" s="12"/>
      <c r="CT5" s="2"/>
      <c r="CU5" s="3"/>
      <c r="CV5" s="3"/>
      <c r="CW5" s="3"/>
      <c r="CX5" s="3"/>
      <c r="CY5" s="3"/>
      <c r="CZ5" s="6">
        <f t="shared" ref="CZ5:CZ10" si="34">CS5+CT5</f>
        <v>0</v>
      </c>
      <c r="DA5" s="10">
        <f t="shared" ref="DA5:DA10" si="35">CT5</f>
        <v>0</v>
      </c>
      <c r="DB5" s="3">
        <f t="shared" ref="DB5:DB10" si="36">(CV5*3)+(CW5*5)+(CX5*5)+(CY5*20)</f>
        <v>0</v>
      </c>
      <c r="DC5" s="11">
        <f t="shared" ref="DC5:DC10" si="37">CZ5+DA5+DB5</f>
        <v>0</v>
      </c>
      <c r="DD5" s="12"/>
      <c r="DE5" s="2"/>
      <c r="DF5" s="3"/>
      <c r="DG5" s="3"/>
      <c r="DH5" s="3"/>
      <c r="DI5" s="3"/>
      <c r="DJ5" s="3"/>
      <c r="DK5" s="6">
        <f t="shared" ref="DK5:DK10" si="38">DD5+DE5</f>
        <v>0</v>
      </c>
      <c r="DL5" s="10">
        <f t="shared" ref="DL5:DL10" si="39">DE5</f>
        <v>0</v>
      </c>
      <c r="DM5" s="3">
        <f t="shared" ref="DM5:DM10" si="40">(DG5*3)+(DH5*5)+(DI5*5)+(DJ5*20)</f>
        <v>0</v>
      </c>
      <c r="DN5" s="11">
        <f t="shared" ref="DN5:DN10" si="41">DK5+DL5+DM5</f>
        <v>0</v>
      </c>
    </row>
    <row r="6" spans="1:118" ht="15">
      <c r="A6" s="14">
        <v>2</v>
      </c>
      <c r="B6" s="14">
        <v>2</v>
      </c>
      <c r="C6" s="30" t="s">
        <v>36</v>
      </c>
      <c r="D6" s="29" t="s">
        <v>51</v>
      </c>
      <c r="E6" s="33" t="s">
        <v>34</v>
      </c>
      <c r="F6" s="48">
        <f t="shared" si="0"/>
        <v>312.19381323472248</v>
      </c>
      <c r="G6" s="31">
        <f t="shared" si="1"/>
        <v>292.5</v>
      </c>
      <c r="H6" s="22">
        <f t="shared" si="2"/>
        <v>206.49999999999997</v>
      </c>
      <c r="I6" s="7">
        <f t="shared" si="3"/>
        <v>20</v>
      </c>
      <c r="J6" s="24">
        <f t="shared" si="4"/>
        <v>66</v>
      </c>
      <c r="K6" s="12">
        <v>58.18</v>
      </c>
      <c r="L6" s="2"/>
      <c r="M6" s="2"/>
      <c r="N6" s="2"/>
      <c r="O6" s="2"/>
      <c r="P6" s="2"/>
      <c r="Q6" s="2"/>
      <c r="R6" s="3">
        <v>0</v>
      </c>
      <c r="S6" s="3"/>
      <c r="T6" s="3"/>
      <c r="U6" s="3"/>
      <c r="V6" s="3"/>
      <c r="W6" s="13"/>
      <c r="X6" s="6">
        <f t="shared" si="5"/>
        <v>58.18</v>
      </c>
      <c r="Y6" s="10">
        <f t="shared" si="6"/>
        <v>0</v>
      </c>
      <c r="Z6" s="3">
        <f t="shared" si="7"/>
        <v>0</v>
      </c>
      <c r="AA6" s="11">
        <f t="shared" si="8"/>
        <v>58.18</v>
      </c>
      <c r="AB6" s="47">
        <f t="shared" si="9"/>
        <v>100</v>
      </c>
      <c r="AC6" s="12">
        <v>62.14</v>
      </c>
      <c r="AD6" s="2"/>
      <c r="AE6" s="2"/>
      <c r="AF6" s="2"/>
      <c r="AG6" s="3">
        <v>51</v>
      </c>
      <c r="AH6" s="3"/>
      <c r="AI6" s="3"/>
      <c r="AJ6" s="3"/>
      <c r="AK6" s="3">
        <v>1</v>
      </c>
      <c r="AL6" s="3"/>
      <c r="AM6" s="6">
        <f t="shared" si="10"/>
        <v>62.14</v>
      </c>
      <c r="AN6" s="10">
        <f t="shared" si="11"/>
        <v>51</v>
      </c>
      <c r="AO6" s="3">
        <f t="shared" si="12"/>
        <v>10</v>
      </c>
      <c r="AP6" s="11">
        <f t="shared" si="13"/>
        <v>123.14</v>
      </c>
      <c r="AQ6" s="47">
        <f t="shared" si="14"/>
        <v>58.478154945590376</v>
      </c>
      <c r="AR6" s="12">
        <v>20.100000000000001</v>
      </c>
      <c r="AS6" s="2"/>
      <c r="AT6" s="2"/>
      <c r="AU6" s="3">
        <v>5</v>
      </c>
      <c r="AV6" s="3"/>
      <c r="AW6" s="3"/>
      <c r="AX6" s="3"/>
      <c r="AY6" s="3"/>
      <c r="AZ6" s="3"/>
      <c r="BA6" s="6">
        <f t="shared" si="15"/>
        <v>20.100000000000001</v>
      </c>
      <c r="BB6" s="10">
        <f t="shared" si="16"/>
        <v>5</v>
      </c>
      <c r="BC6" s="3">
        <f t="shared" si="17"/>
        <v>0</v>
      </c>
      <c r="BD6" s="35">
        <f t="shared" si="18"/>
        <v>25.1</v>
      </c>
      <c r="BE6" s="47">
        <f t="shared" si="19"/>
        <v>86.892430278884447</v>
      </c>
      <c r="BF6" s="12">
        <v>12.42</v>
      </c>
      <c r="BG6" s="2"/>
      <c r="BH6" s="2"/>
      <c r="BI6" s="3">
        <v>1</v>
      </c>
      <c r="BJ6" s="3">
        <v>2</v>
      </c>
      <c r="BK6" s="3"/>
      <c r="BL6" s="3"/>
      <c r="BM6" s="3"/>
      <c r="BN6" s="3"/>
      <c r="BO6" s="6">
        <f t="shared" si="20"/>
        <v>12.42</v>
      </c>
      <c r="BP6" s="10">
        <f t="shared" si="21"/>
        <v>1</v>
      </c>
      <c r="BQ6" s="3">
        <f t="shared" si="22"/>
        <v>10</v>
      </c>
      <c r="BR6" s="35">
        <f t="shared" si="23"/>
        <v>23.42</v>
      </c>
      <c r="BS6" s="47">
        <f t="shared" si="24"/>
        <v>66.823228010247647</v>
      </c>
      <c r="BT6" s="12">
        <v>53.66</v>
      </c>
      <c r="BU6" s="2"/>
      <c r="BV6" s="2"/>
      <c r="BW6" s="3">
        <v>9</v>
      </c>
      <c r="BX6" s="3"/>
      <c r="BY6" s="3"/>
      <c r="BZ6" s="3"/>
      <c r="CA6" s="3"/>
      <c r="CB6" s="3"/>
      <c r="CC6" s="6">
        <f t="shared" si="25"/>
        <v>53.66</v>
      </c>
      <c r="CD6" s="10">
        <f t="shared" si="26"/>
        <v>9</v>
      </c>
      <c r="CE6" s="3">
        <f t="shared" si="27"/>
        <v>0</v>
      </c>
      <c r="CF6" s="11">
        <f t="shared" si="28"/>
        <v>62.66</v>
      </c>
      <c r="CG6" s="47">
        <f t="shared" si="29"/>
        <v>96.8400893712097</v>
      </c>
      <c r="CH6" s="12"/>
      <c r="CI6" s="2"/>
      <c r="CJ6" s="3"/>
      <c r="CK6" s="3"/>
      <c r="CL6" s="3"/>
      <c r="CM6" s="3"/>
      <c r="CN6" s="3"/>
      <c r="CO6" s="6">
        <f t="shared" si="30"/>
        <v>0</v>
      </c>
      <c r="CP6" s="10">
        <f t="shared" si="31"/>
        <v>0</v>
      </c>
      <c r="CQ6" s="3">
        <f t="shared" si="32"/>
        <v>0</v>
      </c>
      <c r="CR6" s="11">
        <f t="shared" si="33"/>
        <v>0</v>
      </c>
      <c r="CS6" s="12"/>
      <c r="CT6" s="2"/>
      <c r="CU6" s="3"/>
      <c r="CV6" s="3"/>
      <c r="CW6" s="3"/>
      <c r="CX6" s="3"/>
      <c r="CY6" s="3"/>
      <c r="CZ6" s="6">
        <f t="shared" si="34"/>
        <v>0</v>
      </c>
      <c r="DA6" s="10">
        <f t="shared" si="35"/>
        <v>0</v>
      </c>
      <c r="DB6" s="3">
        <f t="shared" si="36"/>
        <v>0</v>
      </c>
      <c r="DC6" s="11">
        <f t="shared" si="37"/>
        <v>0</v>
      </c>
      <c r="DD6" s="12"/>
      <c r="DE6" s="2"/>
      <c r="DF6" s="3"/>
      <c r="DG6" s="3"/>
      <c r="DH6" s="3"/>
      <c r="DI6" s="3"/>
      <c r="DJ6" s="3"/>
      <c r="DK6" s="6">
        <f t="shared" si="38"/>
        <v>0</v>
      </c>
      <c r="DL6" s="10">
        <f t="shared" si="39"/>
        <v>0</v>
      </c>
      <c r="DM6" s="3">
        <f t="shared" si="40"/>
        <v>0</v>
      </c>
      <c r="DN6" s="11">
        <f t="shared" si="41"/>
        <v>0</v>
      </c>
    </row>
    <row r="7" spans="1:118" ht="15">
      <c r="A7" s="14">
        <v>3</v>
      </c>
      <c r="B7" s="14">
        <v>3</v>
      </c>
      <c r="C7" s="30" t="s">
        <v>52</v>
      </c>
      <c r="D7" s="33" t="s">
        <v>33</v>
      </c>
      <c r="E7" s="32" t="s">
        <v>34</v>
      </c>
      <c r="F7" s="48">
        <f t="shared" si="0"/>
        <v>295.59860546155045</v>
      </c>
      <c r="G7" s="31">
        <f t="shared" si="1"/>
        <v>298.95999999999998</v>
      </c>
      <c r="H7" s="22">
        <f t="shared" si="2"/>
        <v>261.95999999999998</v>
      </c>
      <c r="I7" s="7">
        <f t="shared" si="3"/>
        <v>0</v>
      </c>
      <c r="J7" s="24">
        <f t="shared" si="4"/>
        <v>37</v>
      </c>
      <c r="K7" s="12">
        <v>62.65</v>
      </c>
      <c r="L7" s="2"/>
      <c r="M7" s="2"/>
      <c r="N7" s="2"/>
      <c r="O7" s="2"/>
      <c r="P7" s="36"/>
      <c r="Q7" s="2"/>
      <c r="R7" s="3">
        <v>0</v>
      </c>
      <c r="S7" s="3"/>
      <c r="T7" s="3"/>
      <c r="U7" s="3"/>
      <c r="V7" s="3"/>
      <c r="W7" s="13"/>
      <c r="X7" s="6">
        <f t="shared" si="5"/>
        <v>62.65</v>
      </c>
      <c r="Y7" s="10">
        <f t="shared" si="6"/>
        <v>0</v>
      </c>
      <c r="Z7" s="3">
        <f t="shared" si="7"/>
        <v>0</v>
      </c>
      <c r="AA7" s="11">
        <f t="shared" si="8"/>
        <v>62.65</v>
      </c>
      <c r="AB7" s="47">
        <f t="shared" si="9"/>
        <v>92.865123703112531</v>
      </c>
      <c r="AC7" s="12">
        <v>92.2</v>
      </c>
      <c r="AD7" s="2"/>
      <c r="AE7" s="2"/>
      <c r="AF7" s="2"/>
      <c r="AG7" s="3">
        <v>25</v>
      </c>
      <c r="AH7" s="3"/>
      <c r="AI7" s="3"/>
      <c r="AJ7" s="3"/>
      <c r="AK7" s="3"/>
      <c r="AL7" s="3"/>
      <c r="AM7" s="6">
        <f t="shared" si="10"/>
        <v>92.2</v>
      </c>
      <c r="AN7" s="10">
        <f t="shared" si="11"/>
        <v>25</v>
      </c>
      <c r="AO7" s="3">
        <f t="shared" si="12"/>
        <v>0</v>
      </c>
      <c r="AP7" s="35">
        <f t="shared" si="13"/>
        <v>117.2</v>
      </c>
      <c r="AQ7" s="47">
        <f t="shared" si="14"/>
        <v>61.441979522184283</v>
      </c>
      <c r="AR7" s="12">
        <v>28.5</v>
      </c>
      <c r="AS7" s="2"/>
      <c r="AT7" s="2"/>
      <c r="AU7" s="3">
        <v>3</v>
      </c>
      <c r="AV7" s="3"/>
      <c r="AW7" s="3"/>
      <c r="AX7" s="3"/>
      <c r="AY7" s="3"/>
      <c r="AZ7" s="3"/>
      <c r="BA7" s="6">
        <f t="shared" si="15"/>
        <v>28.5</v>
      </c>
      <c r="BB7" s="10">
        <f t="shared" si="16"/>
        <v>3</v>
      </c>
      <c r="BC7" s="3">
        <f t="shared" si="17"/>
        <v>0</v>
      </c>
      <c r="BD7" s="35">
        <f t="shared" si="18"/>
        <v>31.5</v>
      </c>
      <c r="BE7" s="47">
        <f t="shared" si="19"/>
        <v>69.238095238095227</v>
      </c>
      <c r="BF7" s="12">
        <v>16.72</v>
      </c>
      <c r="BG7" s="2"/>
      <c r="BH7" s="2"/>
      <c r="BI7" s="3">
        <v>5</v>
      </c>
      <c r="BJ7" s="3"/>
      <c r="BK7" s="3"/>
      <c r="BL7" s="3"/>
      <c r="BM7" s="3"/>
      <c r="BN7" s="3"/>
      <c r="BO7" s="6">
        <f t="shared" si="20"/>
        <v>16.72</v>
      </c>
      <c r="BP7" s="10">
        <f t="shared" si="21"/>
        <v>5</v>
      </c>
      <c r="BQ7" s="3">
        <f t="shared" si="22"/>
        <v>0</v>
      </c>
      <c r="BR7" s="35">
        <f t="shared" si="23"/>
        <v>21.72</v>
      </c>
      <c r="BS7" s="47">
        <f t="shared" si="24"/>
        <v>72.05340699815838</v>
      </c>
      <c r="BT7" s="12">
        <v>61.89</v>
      </c>
      <c r="BU7" s="2"/>
      <c r="BV7" s="2"/>
      <c r="BW7" s="3">
        <v>4</v>
      </c>
      <c r="BX7" s="3"/>
      <c r="BY7" s="3"/>
      <c r="BZ7" s="3"/>
      <c r="CA7" s="3"/>
      <c r="CB7" s="3"/>
      <c r="CC7" s="6">
        <f t="shared" si="25"/>
        <v>61.89</v>
      </c>
      <c r="CD7" s="10">
        <f t="shared" si="26"/>
        <v>4</v>
      </c>
      <c r="CE7" s="3">
        <f t="shared" si="27"/>
        <v>0</v>
      </c>
      <c r="CF7" s="11">
        <f t="shared" si="28"/>
        <v>65.89</v>
      </c>
      <c r="CG7" s="47">
        <f t="shared" si="29"/>
        <v>92.092882076187593</v>
      </c>
      <c r="CH7" s="12"/>
      <c r="CI7" s="2"/>
      <c r="CJ7" s="3"/>
      <c r="CK7" s="3"/>
      <c r="CL7" s="3"/>
      <c r="CM7" s="3"/>
      <c r="CN7" s="3"/>
      <c r="CO7" s="6">
        <f t="shared" si="30"/>
        <v>0</v>
      </c>
      <c r="CP7" s="10">
        <f t="shared" si="31"/>
        <v>0</v>
      </c>
      <c r="CQ7" s="3">
        <f t="shared" si="32"/>
        <v>0</v>
      </c>
      <c r="CR7" s="11">
        <f t="shared" si="33"/>
        <v>0</v>
      </c>
      <c r="CS7" s="12"/>
      <c r="CT7" s="2"/>
      <c r="CU7" s="3"/>
      <c r="CV7" s="3"/>
      <c r="CW7" s="3"/>
      <c r="CX7" s="3"/>
      <c r="CY7" s="3"/>
      <c r="CZ7" s="6">
        <f t="shared" si="34"/>
        <v>0</v>
      </c>
      <c r="DA7" s="10">
        <f t="shared" si="35"/>
        <v>0</v>
      </c>
      <c r="DB7" s="3">
        <f t="shared" si="36"/>
        <v>0</v>
      </c>
      <c r="DC7" s="11">
        <f t="shared" si="37"/>
        <v>0</v>
      </c>
      <c r="DD7" s="12"/>
      <c r="DE7" s="2"/>
      <c r="DF7" s="3"/>
      <c r="DG7" s="3"/>
      <c r="DH7" s="3"/>
      <c r="DI7" s="3"/>
      <c r="DJ7" s="3"/>
      <c r="DK7" s="6">
        <f t="shared" si="38"/>
        <v>0</v>
      </c>
      <c r="DL7" s="10">
        <f t="shared" si="39"/>
        <v>0</v>
      </c>
      <c r="DM7" s="3">
        <f t="shared" si="40"/>
        <v>0</v>
      </c>
      <c r="DN7" s="11">
        <f t="shared" si="41"/>
        <v>0</v>
      </c>
    </row>
    <row r="8" spans="1:118" ht="15">
      <c r="A8" s="14">
        <v>4</v>
      </c>
      <c r="B8" s="14">
        <v>4</v>
      </c>
      <c r="C8" s="8" t="s">
        <v>46</v>
      </c>
      <c r="D8" s="33" t="s">
        <v>33</v>
      </c>
      <c r="E8" s="32" t="s">
        <v>34</v>
      </c>
      <c r="F8" s="48">
        <f t="shared" si="0"/>
        <v>233.89794561654617</v>
      </c>
      <c r="G8" s="31">
        <f t="shared" si="1"/>
        <v>486.35</v>
      </c>
      <c r="H8" s="22">
        <f t="shared" si="2"/>
        <v>240.35</v>
      </c>
      <c r="I8" s="7">
        <f t="shared" si="3"/>
        <v>35</v>
      </c>
      <c r="J8" s="24">
        <f t="shared" si="4"/>
        <v>211</v>
      </c>
      <c r="K8" s="12">
        <v>90</v>
      </c>
      <c r="L8" s="2"/>
      <c r="M8" s="2"/>
      <c r="N8" s="2"/>
      <c r="O8" s="2"/>
      <c r="P8" s="2"/>
      <c r="Q8" s="2"/>
      <c r="R8" s="3">
        <v>140</v>
      </c>
      <c r="S8" s="3"/>
      <c r="T8" s="3"/>
      <c r="U8" s="3"/>
      <c r="V8" s="3"/>
      <c r="W8" s="13"/>
      <c r="X8" s="6">
        <f t="shared" si="5"/>
        <v>90</v>
      </c>
      <c r="Y8" s="10">
        <f t="shared" si="6"/>
        <v>140</v>
      </c>
      <c r="Z8" s="3">
        <f t="shared" si="7"/>
        <v>0</v>
      </c>
      <c r="AA8" s="35">
        <f t="shared" si="8"/>
        <v>230</v>
      </c>
      <c r="AB8" s="47">
        <f t="shared" si="9"/>
        <v>25.295652173913041</v>
      </c>
      <c r="AC8" s="12">
        <v>74.66</v>
      </c>
      <c r="AD8" s="2"/>
      <c r="AE8" s="2"/>
      <c r="AF8" s="2"/>
      <c r="AG8" s="3">
        <v>31</v>
      </c>
      <c r="AH8" s="3"/>
      <c r="AI8" s="3"/>
      <c r="AJ8" s="3"/>
      <c r="AK8" s="3"/>
      <c r="AL8" s="3"/>
      <c r="AM8" s="6">
        <f t="shared" si="10"/>
        <v>74.66</v>
      </c>
      <c r="AN8" s="10">
        <f t="shared" si="11"/>
        <v>31</v>
      </c>
      <c r="AO8" s="3">
        <f t="shared" si="12"/>
        <v>0</v>
      </c>
      <c r="AP8" s="11">
        <f t="shared" si="13"/>
        <v>105.66</v>
      </c>
      <c r="AQ8" s="47">
        <f t="shared" si="14"/>
        <v>68.152564830588673</v>
      </c>
      <c r="AR8" s="12">
        <v>19.809999999999999</v>
      </c>
      <c r="AS8" s="2"/>
      <c r="AT8" s="2"/>
      <c r="AU8" s="3">
        <v>2</v>
      </c>
      <c r="AV8" s="3"/>
      <c r="AW8" s="3"/>
      <c r="AX8" s="3"/>
      <c r="AY8" s="3"/>
      <c r="AZ8" s="3"/>
      <c r="BA8" s="6">
        <f t="shared" si="15"/>
        <v>19.809999999999999</v>
      </c>
      <c r="BB8" s="10">
        <f t="shared" si="16"/>
        <v>2</v>
      </c>
      <c r="BC8" s="3">
        <f t="shared" si="17"/>
        <v>0</v>
      </c>
      <c r="BD8" s="11">
        <f t="shared" si="18"/>
        <v>21.81</v>
      </c>
      <c r="BE8" s="47">
        <f t="shared" si="19"/>
        <v>100</v>
      </c>
      <c r="BF8" s="12">
        <v>12.69</v>
      </c>
      <c r="BG8" s="2"/>
      <c r="BH8" s="2"/>
      <c r="BI8" s="3">
        <v>16</v>
      </c>
      <c r="BJ8" s="3">
        <v>2</v>
      </c>
      <c r="BK8" s="3"/>
      <c r="BL8" s="3"/>
      <c r="BM8" s="3"/>
      <c r="BN8" s="3"/>
      <c r="BO8" s="6">
        <f t="shared" si="20"/>
        <v>12.69</v>
      </c>
      <c r="BP8" s="10">
        <f t="shared" si="21"/>
        <v>16</v>
      </c>
      <c r="BQ8" s="3">
        <f t="shared" si="22"/>
        <v>10</v>
      </c>
      <c r="BR8" s="35">
        <f t="shared" si="23"/>
        <v>38.69</v>
      </c>
      <c r="BS8" s="47">
        <f t="shared" si="24"/>
        <v>40.44972861204446</v>
      </c>
      <c r="BT8" s="12">
        <v>43.19</v>
      </c>
      <c r="BU8" s="2"/>
      <c r="BV8" s="2"/>
      <c r="BW8" s="3">
        <v>22</v>
      </c>
      <c r="BX8" s="3"/>
      <c r="BY8" s="3"/>
      <c r="BZ8" s="3">
        <v>1</v>
      </c>
      <c r="CA8" s="3">
        <v>1</v>
      </c>
      <c r="CB8" s="3"/>
      <c r="CC8" s="6">
        <f t="shared" si="25"/>
        <v>43.19</v>
      </c>
      <c r="CD8" s="10">
        <f t="shared" si="26"/>
        <v>22</v>
      </c>
      <c r="CE8" s="3">
        <f t="shared" si="27"/>
        <v>25</v>
      </c>
      <c r="CF8" s="11">
        <f t="shared" si="28"/>
        <v>90.19</v>
      </c>
      <c r="CG8" s="47">
        <f t="shared" si="29"/>
        <v>67.280186273422771</v>
      </c>
      <c r="CH8" s="12"/>
      <c r="CI8" s="2"/>
      <c r="CJ8" s="3"/>
      <c r="CK8" s="3"/>
      <c r="CL8" s="3"/>
      <c r="CM8" s="3"/>
      <c r="CN8" s="3"/>
      <c r="CO8" s="6">
        <f t="shared" si="30"/>
        <v>0</v>
      </c>
      <c r="CP8" s="10">
        <f t="shared" si="31"/>
        <v>0</v>
      </c>
      <c r="CQ8" s="3">
        <f t="shared" si="32"/>
        <v>0</v>
      </c>
      <c r="CR8" s="11">
        <f t="shared" si="33"/>
        <v>0</v>
      </c>
      <c r="CS8" s="12"/>
      <c r="CT8" s="2"/>
      <c r="CU8" s="3"/>
      <c r="CV8" s="3"/>
      <c r="CW8" s="3"/>
      <c r="CX8" s="3"/>
      <c r="CY8" s="3"/>
      <c r="CZ8" s="6">
        <f t="shared" si="34"/>
        <v>0</v>
      </c>
      <c r="DA8" s="10">
        <f t="shared" si="35"/>
        <v>0</v>
      </c>
      <c r="DB8" s="3">
        <f t="shared" si="36"/>
        <v>0</v>
      </c>
      <c r="DC8" s="11">
        <f t="shared" si="37"/>
        <v>0</v>
      </c>
      <c r="DD8" s="12"/>
      <c r="DE8" s="2"/>
      <c r="DF8" s="3"/>
      <c r="DG8" s="3"/>
      <c r="DH8" s="3"/>
      <c r="DI8" s="3"/>
      <c r="DJ8" s="3"/>
      <c r="DK8" s="6">
        <f t="shared" si="38"/>
        <v>0</v>
      </c>
      <c r="DL8" s="10">
        <f t="shared" si="39"/>
        <v>0</v>
      </c>
      <c r="DM8" s="3">
        <f t="shared" si="40"/>
        <v>0</v>
      </c>
      <c r="DN8" s="11">
        <f t="shared" si="41"/>
        <v>0</v>
      </c>
    </row>
    <row r="9" spans="1:118" ht="15">
      <c r="A9" s="14">
        <v>5</v>
      </c>
      <c r="B9" s="14">
        <v>5</v>
      </c>
      <c r="C9" s="30" t="s">
        <v>57</v>
      </c>
      <c r="D9" s="33" t="s">
        <v>33</v>
      </c>
      <c r="E9" s="32" t="s">
        <v>34</v>
      </c>
      <c r="F9" s="48">
        <f t="shared" si="0"/>
        <v>224.64572149123231</v>
      </c>
      <c r="G9" s="31">
        <f t="shared" si="1"/>
        <v>467.65</v>
      </c>
      <c r="H9" s="22">
        <f t="shared" si="2"/>
        <v>259.64999999999998</v>
      </c>
      <c r="I9" s="7">
        <f t="shared" si="3"/>
        <v>0</v>
      </c>
      <c r="J9" s="24">
        <f t="shared" si="4"/>
        <v>208</v>
      </c>
      <c r="K9" s="12">
        <v>90</v>
      </c>
      <c r="L9" s="2"/>
      <c r="M9" s="2"/>
      <c r="N9" s="2"/>
      <c r="O9" s="2"/>
      <c r="P9" s="36"/>
      <c r="Q9" s="2"/>
      <c r="R9" s="3">
        <v>80</v>
      </c>
      <c r="S9" s="3"/>
      <c r="T9" s="3"/>
      <c r="U9" s="3"/>
      <c r="V9" s="3"/>
      <c r="W9" s="13"/>
      <c r="X9" s="6">
        <f t="shared" si="5"/>
        <v>90</v>
      </c>
      <c r="Y9" s="10">
        <f t="shared" si="6"/>
        <v>80</v>
      </c>
      <c r="Z9" s="3">
        <f t="shared" si="7"/>
        <v>0</v>
      </c>
      <c r="AA9" s="11">
        <f t="shared" si="8"/>
        <v>170</v>
      </c>
      <c r="AB9" s="47">
        <f t="shared" si="9"/>
        <v>34.223529411764709</v>
      </c>
      <c r="AC9" s="12">
        <v>70.599999999999994</v>
      </c>
      <c r="AD9" s="2"/>
      <c r="AE9" s="2"/>
      <c r="AF9" s="2"/>
      <c r="AG9" s="3">
        <v>108</v>
      </c>
      <c r="AH9" s="3"/>
      <c r="AI9" s="3"/>
      <c r="AJ9" s="3"/>
      <c r="AK9" s="3"/>
      <c r="AL9" s="3"/>
      <c r="AM9" s="6">
        <f t="shared" si="10"/>
        <v>70.599999999999994</v>
      </c>
      <c r="AN9" s="10">
        <f t="shared" si="11"/>
        <v>108</v>
      </c>
      <c r="AO9" s="3">
        <f t="shared" si="12"/>
        <v>0</v>
      </c>
      <c r="AP9" s="35">
        <f t="shared" si="13"/>
        <v>178.6</v>
      </c>
      <c r="AQ9" s="47">
        <f t="shared" si="14"/>
        <v>40.319148936170208</v>
      </c>
      <c r="AR9" s="12">
        <v>26.45</v>
      </c>
      <c r="AS9" s="2"/>
      <c r="AT9" s="2"/>
      <c r="AU9" s="3">
        <v>6</v>
      </c>
      <c r="AV9" s="3"/>
      <c r="AW9" s="3"/>
      <c r="AX9" s="3"/>
      <c r="AY9" s="3"/>
      <c r="AZ9" s="3"/>
      <c r="BA9" s="6">
        <f t="shared" si="15"/>
        <v>26.45</v>
      </c>
      <c r="BB9" s="10">
        <f t="shared" si="16"/>
        <v>6</v>
      </c>
      <c r="BC9" s="3">
        <f t="shared" si="17"/>
        <v>0</v>
      </c>
      <c r="BD9" s="35">
        <f t="shared" si="18"/>
        <v>32.450000000000003</v>
      </c>
      <c r="BE9" s="47">
        <f t="shared" si="19"/>
        <v>67.211093990755003</v>
      </c>
      <c r="BF9" s="12">
        <v>13.88</v>
      </c>
      <c r="BG9" s="2"/>
      <c r="BH9" s="2"/>
      <c r="BI9" s="3">
        <v>5</v>
      </c>
      <c r="BJ9" s="3"/>
      <c r="BK9" s="3"/>
      <c r="BL9" s="3"/>
      <c r="BM9" s="3"/>
      <c r="BN9" s="3"/>
      <c r="BO9" s="6">
        <f t="shared" si="20"/>
        <v>13.88</v>
      </c>
      <c r="BP9" s="10">
        <f t="shared" si="21"/>
        <v>5</v>
      </c>
      <c r="BQ9" s="3">
        <f t="shared" si="22"/>
        <v>0</v>
      </c>
      <c r="BR9" s="35">
        <f t="shared" si="23"/>
        <v>18.880000000000003</v>
      </c>
      <c r="BS9" s="47">
        <f t="shared" si="24"/>
        <v>82.891949152542367</v>
      </c>
      <c r="BT9" s="12">
        <v>58.72</v>
      </c>
      <c r="BU9" s="2"/>
      <c r="BV9" s="2"/>
      <c r="BW9" s="3">
        <v>9</v>
      </c>
      <c r="BX9" s="3"/>
      <c r="BY9" s="3"/>
      <c r="BZ9" s="3"/>
      <c r="CA9" s="3"/>
      <c r="CB9" s="3"/>
      <c r="CC9" s="6">
        <f t="shared" si="25"/>
        <v>58.72</v>
      </c>
      <c r="CD9" s="10">
        <f t="shared" si="26"/>
        <v>9</v>
      </c>
      <c r="CE9" s="3">
        <f t="shared" si="27"/>
        <v>0</v>
      </c>
      <c r="CF9" s="11">
        <f t="shared" si="28"/>
        <v>67.72</v>
      </c>
      <c r="CG9" s="47">
        <f t="shared" si="29"/>
        <v>89.604252805670399</v>
      </c>
      <c r="CH9" s="12"/>
      <c r="CI9" s="2"/>
      <c r="CJ9" s="3"/>
      <c r="CK9" s="3"/>
      <c r="CL9" s="3"/>
      <c r="CM9" s="3"/>
      <c r="CN9" s="3"/>
      <c r="CO9" s="6">
        <f t="shared" si="30"/>
        <v>0</v>
      </c>
      <c r="CP9" s="10">
        <f t="shared" si="31"/>
        <v>0</v>
      </c>
      <c r="CQ9" s="3">
        <f t="shared" si="32"/>
        <v>0</v>
      </c>
      <c r="CR9" s="11">
        <f t="shared" si="33"/>
        <v>0</v>
      </c>
      <c r="CS9" s="12"/>
      <c r="CT9" s="2"/>
      <c r="CU9" s="3"/>
      <c r="CV9" s="3"/>
      <c r="CW9" s="3"/>
      <c r="CX9" s="3"/>
      <c r="CY9" s="3"/>
      <c r="CZ9" s="6">
        <f t="shared" si="34"/>
        <v>0</v>
      </c>
      <c r="DA9" s="10">
        <f t="shared" si="35"/>
        <v>0</v>
      </c>
      <c r="DB9" s="3">
        <f t="shared" si="36"/>
        <v>0</v>
      </c>
      <c r="DC9" s="11">
        <f t="shared" si="37"/>
        <v>0</v>
      </c>
      <c r="DD9" s="12"/>
      <c r="DE9" s="2"/>
      <c r="DF9" s="3"/>
      <c r="DG9" s="3"/>
      <c r="DH9" s="3"/>
      <c r="DI9" s="3"/>
      <c r="DJ9" s="3"/>
      <c r="DK9" s="6">
        <f t="shared" si="38"/>
        <v>0</v>
      </c>
      <c r="DL9" s="10">
        <f t="shared" si="39"/>
        <v>0</v>
      </c>
      <c r="DM9" s="3">
        <f t="shared" si="40"/>
        <v>0</v>
      </c>
      <c r="DN9" s="11">
        <f t="shared" si="41"/>
        <v>0</v>
      </c>
    </row>
    <row r="10" spans="1:118" ht="15">
      <c r="A10" s="14">
        <v>6</v>
      </c>
      <c r="B10" s="14">
        <v>6</v>
      </c>
      <c r="C10" s="8" t="s">
        <v>56</v>
      </c>
      <c r="D10" s="9" t="s">
        <v>33</v>
      </c>
      <c r="E10" s="9" t="s">
        <v>34</v>
      </c>
      <c r="F10" s="48">
        <f t="shared" si="0"/>
        <v>197.64999252835631</v>
      </c>
      <c r="G10" s="31">
        <f t="shared" si="1"/>
        <v>426.21</v>
      </c>
      <c r="H10" s="22">
        <f t="shared" si="2"/>
        <v>256.20999999999998</v>
      </c>
      <c r="I10" s="7">
        <f t="shared" si="3"/>
        <v>10</v>
      </c>
      <c r="J10" s="24">
        <f t="shared" si="4"/>
        <v>160</v>
      </c>
      <c r="K10" s="12">
        <v>90</v>
      </c>
      <c r="L10" s="2"/>
      <c r="M10" s="2"/>
      <c r="N10" s="2"/>
      <c r="O10" s="2"/>
      <c r="P10" s="2"/>
      <c r="Q10" s="2"/>
      <c r="R10" s="3">
        <v>80</v>
      </c>
      <c r="S10" s="3"/>
      <c r="T10" s="3"/>
      <c r="U10" s="3"/>
      <c r="V10" s="3"/>
      <c r="W10" s="13"/>
      <c r="X10" s="6">
        <f t="shared" si="5"/>
        <v>90</v>
      </c>
      <c r="Y10" s="10">
        <f t="shared" si="6"/>
        <v>80</v>
      </c>
      <c r="Z10" s="3">
        <f t="shared" si="7"/>
        <v>0</v>
      </c>
      <c r="AA10" s="11">
        <f t="shared" si="8"/>
        <v>170</v>
      </c>
      <c r="AB10" s="47">
        <f t="shared" si="9"/>
        <v>34.223529411764709</v>
      </c>
      <c r="AC10" s="12">
        <v>68.569999999999993</v>
      </c>
      <c r="AD10" s="2"/>
      <c r="AE10" s="2"/>
      <c r="AF10" s="2"/>
      <c r="AG10" s="3">
        <v>38</v>
      </c>
      <c r="AH10" s="3"/>
      <c r="AI10" s="3"/>
      <c r="AJ10" s="3"/>
      <c r="AK10" s="3"/>
      <c r="AL10" s="3"/>
      <c r="AM10" s="6">
        <f t="shared" si="10"/>
        <v>68.569999999999993</v>
      </c>
      <c r="AN10" s="10">
        <f t="shared" si="11"/>
        <v>38</v>
      </c>
      <c r="AO10" s="3">
        <f t="shared" si="12"/>
        <v>0</v>
      </c>
      <c r="AP10" s="11">
        <f t="shared" si="13"/>
        <v>106.57</v>
      </c>
      <c r="AQ10" s="47">
        <f t="shared" si="14"/>
        <v>67.570610866097397</v>
      </c>
      <c r="AR10" s="12">
        <v>20.63</v>
      </c>
      <c r="AS10" s="2"/>
      <c r="AT10" s="2"/>
      <c r="AU10" s="3">
        <v>29</v>
      </c>
      <c r="AV10" s="3"/>
      <c r="AW10" s="3">
        <v>1</v>
      </c>
      <c r="AX10" s="3"/>
      <c r="AY10" s="3"/>
      <c r="AZ10" s="3"/>
      <c r="BA10" s="6">
        <f t="shared" si="15"/>
        <v>20.63</v>
      </c>
      <c r="BB10" s="10">
        <f t="shared" si="16"/>
        <v>29</v>
      </c>
      <c r="BC10" s="3">
        <f t="shared" si="17"/>
        <v>10</v>
      </c>
      <c r="BD10" s="11">
        <f t="shared" si="18"/>
        <v>59.629999999999995</v>
      </c>
      <c r="BE10" s="47">
        <f t="shared" si="19"/>
        <v>36.575549220191178</v>
      </c>
      <c r="BF10" s="12">
        <v>13.4</v>
      </c>
      <c r="BG10" s="2"/>
      <c r="BH10" s="2"/>
      <c r="BI10" s="3">
        <v>13</v>
      </c>
      <c r="BJ10" s="3"/>
      <c r="BK10" s="3"/>
      <c r="BL10" s="3"/>
      <c r="BM10" s="3"/>
      <c r="BN10" s="3"/>
      <c r="BO10" s="6">
        <f t="shared" si="20"/>
        <v>13.4</v>
      </c>
      <c r="BP10" s="10">
        <f t="shared" si="21"/>
        <v>13</v>
      </c>
      <c r="BQ10" s="3">
        <f t="shared" si="22"/>
        <v>0</v>
      </c>
      <c r="BR10" s="11">
        <f t="shared" si="23"/>
        <v>26.4</v>
      </c>
      <c r="BS10" s="47">
        <f t="shared" si="24"/>
        <v>59.280303030303038</v>
      </c>
      <c r="BT10" s="12">
        <v>63.61</v>
      </c>
      <c r="BU10" s="2"/>
      <c r="BV10" s="2"/>
      <c r="BW10" s="3">
        <v>0</v>
      </c>
      <c r="BX10" s="3"/>
      <c r="BY10" s="3"/>
      <c r="BZ10" s="3"/>
      <c r="CA10" s="3"/>
      <c r="CB10" s="3"/>
      <c r="CC10" s="6">
        <f t="shared" si="25"/>
        <v>63.61</v>
      </c>
      <c r="CD10" s="10">
        <f t="shared" si="26"/>
        <v>0</v>
      </c>
      <c r="CE10" s="3">
        <f t="shared" si="27"/>
        <v>0</v>
      </c>
      <c r="CF10" s="11">
        <f t="shared" si="28"/>
        <v>63.61</v>
      </c>
      <c r="CG10" s="47">
        <f t="shared" si="29"/>
        <v>95.39380600534507</v>
      </c>
      <c r="CH10" s="12"/>
      <c r="CI10" s="2"/>
      <c r="CJ10" s="3"/>
      <c r="CK10" s="3"/>
      <c r="CL10" s="3"/>
      <c r="CM10" s="3"/>
      <c r="CN10" s="3"/>
      <c r="CO10" s="6">
        <f t="shared" si="30"/>
        <v>0</v>
      </c>
      <c r="CP10" s="10">
        <f t="shared" si="31"/>
        <v>0</v>
      </c>
      <c r="CQ10" s="3">
        <f t="shared" si="32"/>
        <v>0</v>
      </c>
      <c r="CR10" s="11">
        <f t="shared" si="33"/>
        <v>0</v>
      </c>
      <c r="CS10" s="12"/>
      <c r="CT10" s="2"/>
      <c r="CU10" s="3"/>
      <c r="CV10" s="3"/>
      <c r="CW10" s="3"/>
      <c r="CX10" s="3"/>
      <c r="CY10" s="3"/>
      <c r="CZ10" s="6">
        <f t="shared" si="34"/>
        <v>0</v>
      </c>
      <c r="DA10" s="10">
        <f t="shared" si="35"/>
        <v>0</v>
      </c>
      <c r="DB10" s="3">
        <f t="shared" si="36"/>
        <v>0</v>
      </c>
      <c r="DC10" s="11">
        <f t="shared" si="37"/>
        <v>0</v>
      </c>
      <c r="DD10" s="12"/>
      <c r="DE10" s="2"/>
      <c r="DF10" s="3"/>
      <c r="DG10" s="3"/>
      <c r="DH10" s="3"/>
      <c r="DI10" s="3"/>
      <c r="DJ10" s="3"/>
      <c r="DK10" s="6">
        <f t="shared" si="38"/>
        <v>0</v>
      </c>
      <c r="DL10" s="10">
        <f t="shared" si="39"/>
        <v>0</v>
      </c>
      <c r="DM10" s="3">
        <f t="shared" si="40"/>
        <v>0</v>
      </c>
      <c r="DN10" s="11">
        <f t="shared" si="41"/>
        <v>0</v>
      </c>
    </row>
    <row r="12" spans="1:118">
      <c r="A12" s="5">
        <v>6</v>
      </c>
      <c r="C12" s="50" t="s">
        <v>49</v>
      </c>
    </row>
  </sheetData>
  <phoneticPr fontId="0" type="noConversion"/>
  <printOptions gridLines="1" gridLinesSet="0"/>
  <pageMargins left="0.25" right="0.25" top="0.5" bottom="0.25" header="0.5" footer="0.5"/>
  <pageSetup orientation="portrait" r:id="rId1"/>
  <headerFooter alignWithMargins="0">
    <oddHeader>Page &amp;P&amp;RIDPA Match Scoring Spreadsheet (X-Large)</oddHeader>
  </headerFooter>
  <colBreaks count="1" manualBreakCount="1">
    <brk id="4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Carbine</vt:lpstr>
      <vt:lpstr>Rimfire Carbine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Steve Hope</cp:lastModifiedBy>
  <cp:lastPrinted>2011-08-06T22:50:12Z</cp:lastPrinted>
  <dcterms:created xsi:type="dcterms:W3CDTF">2010-05-02T17:04:59Z</dcterms:created>
  <dcterms:modified xsi:type="dcterms:W3CDTF">2013-04-13T23:42:15Z</dcterms:modified>
</cp:coreProperties>
</file>