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20" windowHeight="11640"/>
  </bookViews>
  <sheets>
    <sheet name="Sheet1" sheetId="1" r:id="rId1"/>
    <sheet name="Sheet3" sheetId="3" r:id="rId2"/>
  </sheets>
  <calcPr calcId="125725" calcMode="manual"/>
</workbook>
</file>

<file path=xl/calcChain.xml><?xml version="1.0" encoding="utf-8"?>
<calcChain xmlns="http://schemas.openxmlformats.org/spreadsheetml/2006/main">
  <c r="CC3" i="1"/>
  <c r="CD3"/>
  <c r="CE3"/>
  <c r="CF3"/>
  <c r="CO3"/>
  <c r="CP3"/>
  <c r="CQ3"/>
  <c r="CR3"/>
  <c r="CZ3"/>
  <c r="DA3"/>
  <c r="DB3"/>
  <c r="DC3"/>
  <c r="DK3"/>
  <c r="DL3"/>
  <c r="DM3"/>
  <c r="DN3"/>
  <c r="CC4"/>
  <c r="CD4"/>
  <c r="CE4"/>
  <c r="CF4"/>
  <c r="CO4"/>
  <c r="CP4"/>
  <c r="CQ4"/>
  <c r="CR4" s="1"/>
  <c r="CZ4"/>
  <c r="DC4" s="1"/>
  <c r="DA4"/>
  <c r="DB4"/>
  <c r="DK4"/>
  <c r="DN4" s="1"/>
  <c r="DL4"/>
  <c r="DM4"/>
  <c r="CC5"/>
  <c r="CF5" s="1"/>
  <c r="CD5"/>
  <c r="CE5"/>
  <c r="CO5"/>
  <c r="CP5"/>
  <c r="CQ5"/>
  <c r="CR5"/>
  <c r="CZ5"/>
  <c r="DA5"/>
  <c r="DB5"/>
  <c r="DC5"/>
  <c r="DK5"/>
  <c r="DL5"/>
  <c r="DM5"/>
  <c r="DN5"/>
  <c r="CC6"/>
  <c r="CD6"/>
  <c r="CE6"/>
  <c r="CF6"/>
  <c r="CO6"/>
  <c r="CR6" s="1"/>
  <c r="CP6"/>
  <c r="CQ6"/>
  <c r="CZ6"/>
  <c r="DC6" s="1"/>
  <c r="DA6"/>
  <c r="DB6"/>
  <c r="DK6"/>
  <c r="DN6" s="1"/>
  <c r="DL6"/>
  <c r="DM6"/>
  <c r="CC7"/>
  <c r="CF7" s="1"/>
  <c r="CD7"/>
  <c r="CE7"/>
  <c r="CO7"/>
  <c r="CP7"/>
  <c r="CQ7"/>
  <c r="CR7"/>
  <c r="CZ7"/>
  <c r="DA7"/>
  <c r="DB7"/>
  <c r="DC7"/>
  <c r="DK7"/>
  <c r="DL7"/>
  <c r="DM7"/>
  <c r="DN7"/>
  <c r="CC8"/>
  <c r="CD8"/>
  <c r="CE8"/>
  <c r="CF8"/>
  <c r="CO8"/>
  <c r="CR8" s="1"/>
  <c r="CP8"/>
  <c r="CQ8"/>
  <c r="CZ8"/>
  <c r="DC8" s="1"/>
  <c r="DA8"/>
  <c r="DB8"/>
  <c r="DK8"/>
  <c r="DN8" s="1"/>
  <c r="DL8"/>
  <c r="DM8"/>
  <c r="CC9"/>
  <c r="CF9" s="1"/>
  <c r="CD9"/>
  <c r="CE9"/>
  <c r="CO9"/>
  <c r="CP9"/>
  <c r="CQ9"/>
  <c r="CR9"/>
  <c r="CZ9"/>
  <c r="DA9"/>
  <c r="DB9"/>
  <c r="DC9"/>
  <c r="DK9"/>
  <c r="DL9"/>
  <c r="DM9"/>
  <c r="DN9"/>
  <c r="CC10"/>
  <c r="CD10"/>
  <c r="CE10"/>
  <c r="CF10"/>
  <c r="CO10"/>
  <c r="CR10" s="1"/>
  <c r="CP10"/>
  <c r="CQ10"/>
  <c r="CZ10"/>
  <c r="DC10" s="1"/>
  <c r="DA10"/>
  <c r="DB10"/>
  <c r="DK10"/>
  <c r="DN10" s="1"/>
  <c r="DL10"/>
  <c r="DM10"/>
  <c r="CC11"/>
  <c r="CF11" s="1"/>
  <c r="CD11"/>
  <c r="CE11"/>
  <c r="CO11"/>
  <c r="CP11"/>
  <c r="CQ11"/>
  <c r="CR11"/>
  <c r="CZ11"/>
  <c r="DA11"/>
  <c r="DB11"/>
  <c r="DC11"/>
  <c r="DK11"/>
  <c r="DL11"/>
  <c r="DM11"/>
  <c r="DN11"/>
  <c r="CC12"/>
  <c r="CD12"/>
  <c r="CE12"/>
  <c r="CF12"/>
  <c r="CO12"/>
  <c r="CR12" s="1"/>
  <c r="CP12"/>
  <c r="CQ12"/>
  <c r="CZ12"/>
  <c r="DC12" s="1"/>
  <c r="DA12"/>
  <c r="DB12"/>
  <c r="DK12"/>
  <c r="DN12" s="1"/>
  <c r="DL12"/>
  <c r="DM12"/>
  <c r="CC13"/>
  <c r="CF13" s="1"/>
  <c r="CD13"/>
  <c r="CE13"/>
  <c r="CO13"/>
  <c r="CP13"/>
  <c r="CQ13"/>
  <c r="CR13"/>
  <c r="CZ13"/>
  <c r="DA13"/>
  <c r="DB13"/>
  <c r="DC13"/>
  <c r="DK13"/>
  <c r="DL13"/>
  <c r="DM13"/>
  <c r="DN13"/>
  <c r="CC14"/>
  <c r="CD14"/>
  <c r="CE14"/>
  <c r="CF14"/>
  <c r="CO14"/>
  <c r="CR14" s="1"/>
  <c r="CP14"/>
  <c r="CQ14"/>
  <c r="CZ14"/>
  <c r="DC14" s="1"/>
  <c r="DA14"/>
  <c r="DB14"/>
  <c r="DK14"/>
  <c r="DN14" s="1"/>
  <c r="DL14"/>
  <c r="DM14"/>
  <c r="CC15"/>
  <c r="CF15" s="1"/>
  <c r="CD15"/>
  <c r="CE15"/>
  <c r="CO15"/>
  <c r="CP15"/>
  <c r="CQ15"/>
  <c r="CR15"/>
  <c r="CZ15"/>
  <c r="DA15"/>
  <c r="DB15"/>
  <c r="DC15"/>
  <c r="DK15"/>
  <c r="DL15"/>
  <c r="DM15"/>
  <c r="DN15"/>
  <c r="CC16"/>
  <c r="CD16"/>
  <c r="CE16"/>
  <c r="CF16"/>
  <c r="CO16"/>
  <c r="CR16" s="1"/>
  <c r="CP16"/>
  <c r="CQ16"/>
  <c r="CZ16"/>
  <c r="DC16" s="1"/>
  <c r="DA16"/>
  <c r="DB16"/>
  <c r="DK16"/>
  <c r="DN16" s="1"/>
  <c r="DL16"/>
  <c r="DM16"/>
  <c r="CC18"/>
  <c r="CF18" s="1"/>
  <c r="CD18"/>
  <c r="CE18"/>
  <c r="CO18"/>
  <c r="CP18"/>
  <c r="CQ18"/>
  <c r="CR18"/>
  <c r="CZ18"/>
  <c r="DA18"/>
  <c r="DB18"/>
  <c r="DC18"/>
  <c r="DK18"/>
  <c r="DL18"/>
  <c r="DM18"/>
  <c r="DN18"/>
  <c r="CC20"/>
  <c r="CD20"/>
  <c r="CE20"/>
  <c r="CF20"/>
  <c r="CO20"/>
  <c r="CR20" s="1"/>
  <c r="CP20"/>
  <c r="CQ20"/>
  <c r="CZ20"/>
  <c r="DC20" s="1"/>
  <c r="DA20"/>
  <c r="DB20"/>
  <c r="DK20"/>
  <c r="DN20" s="1"/>
  <c r="DL20"/>
  <c r="DM20"/>
  <c r="CG6" l="1"/>
  <c r="CG8"/>
  <c r="CG10"/>
  <c r="CG12"/>
  <c r="CG14"/>
  <c r="CG16"/>
  <c r="CG20"/>
  <c r="CG5"/>
  <c r="CG7"/>
  <c r="CG9"/>
  <c r="CG11"/>
  <c r="CG13"/>
  <c r="CG15"/>
  <c r="CG18"/>
  <c r="CG4"/>
  <c r="CG3"/>
  <c r="J12"/>
  <c r="X12"/>
  <c r="Y12"/>
  <c r="Z12"/>
  <c r="AM12"/>
  <c r="AN12"/>
  <c r="AO12"/>
  <c r="BA12"/>
  <c r="BB12"/>
  <c r="BC12"/>
  <c r="BO12"/>
  <c r="BR12" s="1"/>
  <c r="BP12"/>
  <c r="BQ12"/>
  <c r="J6"/>
  <c r="X6"/>
  <c r="Y6"/>
  <c r="Z6"/>
  <c r="AM6"/>
  <c r="AN6"/>
  <c r="AO6"/>
  <c r="BA6"/>
  <c r="BB6"/>
  <c r="BC6"/>
  <c r="BO6"/>
  <c r="BP6"/>
  <c r="BQ6"/>
  <c r="J7"/>
  <c r="X7"/>
  <c r="Y7"/>
  <c r="Z7"/>
  <c r="AM7"/>
  <c r="AN7"/>
  <c r="AO7"/>
  <c r="BA7"/>
  <c r="BB7"/>
  <c r="BC7"/>
  <c r="BO7"/>
  <c r="BP7"/>
  <c r="BQ7"/>
  <c r="J4"/>
  <c r="X4"/>
  <c r="Y4"/>
  <c r="Z4"/>
  <c r="AM4"/>
  <c r="AN4"/>
  <c r="AO4"/>
  <c r="BA4"/>
  <c r="BB4"/>
  <c r="BC4"/>
  <c r="BO4"/>
  <c r="BP4"/>
  <c r="BQ4"/>
  <c r="J14"/>
  <c r="X14"/>
  <c r="Y14"/>
  <c r="Z14"/>
  <c r="AM14"/>
  <c r="AN14"/>
  <c r="AO14"/>
  <c r="BA14"/>
  <c r="BB14"/>
  <c r="BC14"/>
  <c r="BO14"/>
  <c r="BP14"/>
  <c r="BQ14"/>
  <c r="J3"/>
  <c r="X3"/>
  <c r="Y3"/>
  <c r="Z3"/>
  <c r="AM3"/>
  <c r="AN3"/>
  <c r="AO3"/>
  <c r="BA3"/>
  <c r="BB3"/>
  <c r="BC3"/>
  <c r="BO3"/>
  <c r="BP3"/>
  <c r="BQ3"/>
  <c r="J18"/>
  <c r="X18"/>
  <c r="Y18"/>
  <c r="Z18"/>
  <c r="AM18"/>
  <c r="AN18"/>
  <c r="AO18"/>
  <c r="BA18"/>
  <c r="BB18"/>
  <c r="BC18"/>
  <c r="BO18"/>
  <c r="BP18"/>
  <c r="BQ18"/>
  <c r="J15"/>
  <c r="X15"/>
  <c r="Y15"/>
  <c r="Z15"/>
  <c r="AM15"/>
  <c r="AN15"/>
  <c r="AO15"/>
  <c r="BA15"/>
  <c r="BB15"/>
  <c r="BC15"/>
  <c r="BO15"/>
  <c r="BP15"/>
  <c r="BQ15"/>
  <c r="J13"/>
  <c r="X13"/>
  <c r="Y13"/>
  <c r="Z13"/>
  <c r="AM13"/>
  <c r="AN13"/>
  <c r="AO13"/>
  <c r="BA13"/>
  <c r="BB13"/>
  <c r="BC13"/>
  <c r="BO13"/>
  <c r="BP13"/>
  <c r="BQ13"/>
  <c r="J11"/>
  <c r="X11"/>
  <c r="Y11"/>
  <c r="Z11"/>
  <c r="AM11"/>
  <c r="AN11"/>
  <c r="AO11"/>
  <c r="BA11"/>
  <c r="BB11"/>
  <c r="BC11"/>
  <c r="BO11"/>
  <c r="BP11"/>
  <c r="BQ11"/>
  <c r="J20"/>
  <c r="X20"/>
  <c r="Y20"/>
  <c r="Z20"/>
  <c r="AM20"/>
  <c r="AN20"/>
  <c r="AO20"/>
  <c r="BA20"/>
  <c r="BB20"/>
  <c r="BC20"/>
  <c r="BO20"/>
  <c r="BP20"/>
  <c r="BQ20"/>
  <c r="J16"/>
  <c r="X16"/>
  <c r="Y16"/>
  <c r="Z16"/>
  <c r="AM16"/>
  <c r="AN16"/>
  <c r="AO16"/>
  <c r="BA16"/>
  <c r="BB16"/>
  <c r="BC16"/>
  <c r="BO16"/>
  <c r="BP16"/>
  <c r="BQ16"/>
  <c r="J5"/>
  <c r="X5"/>
  <c r="Y5"/>
  <c r="Z5"/>
  <c r="AM5"/>
  <c r="AN5"/>
  <c r="AO5"/>
  <c r="BA5"/>
  <c r="BB5"/>
  <c r="BC5"/>
  <c r="BO5"/>
  <c r="BP5"/>
  <c r="BQ5"/>
  <c r="J8"/>
  <c r="X8"/>
  <c r="Y8"/>
  <c r="Z8"/>
  <c r="AM8"/>
  <c r="AN8"/>
  <c r="AO8"/>
  <c r="BA8"/>
  <c r="BB8"/>
  <c r="BC8"/>
  <c r="BO8"/>
  <c r="BP8"/>
  <c r="BQ8"/>
  <c r="BA9"/>
  <c r="BB9"/>
  <c r="BC9"/>
  <c r="BO9"/>
  <c r="BP9"/>
  <c r="BQ9"/>
  <c r="BA10"/>
  <c r="BB10"/>
  <c r="BC10"/>
  <c r="BO10"/>
  <c r="BP10"/>
  <c r="BQ10"/>
  <c r="AM10"/>
  <c r="X10"/>
  <c r="AM9"/>
  <c r="X9"/>
  <c r="AN10"/>
  <c r="AN9"/>
  <c r="Y10"/>
  <c r="AO10"/>
  <c r="AO9"/>
  <c r="Z10"/>
  <c r="Z9"/>
  <c r="Y9"/>
  <c r="J10"/>
  <c r="J9"/>
  <c r="I10" l="1"/>
  <c r="BR10"/>
  <c r="BR8"/>
  <c r="BR16"/>
  <c r="BR11"/>
  <c r="BR15"/>
  <c r="BR3"/>
  <c r="BR4"/>
  <c r="BR6"/>
  <c r="BR5"/>
  <c r="BR20"/>
  <c r="BR13"/>
  <c r="BR18"/>
  <c r="BR14"/>
  <c r="BR7"/>
  <c r="AA6"/>
  <c r="BR9"/>
  <c r="I5"/>
  <c r="I11"/>
  <c r="I13"/>
  <c r="I3"/>
  <c r="I14"/>
  <c r="I4"/>
  <c r="BD6"/>
  <c r="AP12"/>
  <c r="BD10"/>
  <c r="I9"/>
  <c r="AP8"/>
  <c r="AP5"/>
  <c r="AP16"/>
  <c r="AP20"/>
  <c r="AP11"/>
  <c r="AP13"/>
  <c r="AP15"/>
  <c r="AP18"/>
  <c r="AP3"/>
  <c r="AP14"/>
  <c r="AP4"/>
  <c r="AP7"/>
  <c r="AP6"/>
  <c r="I6"/>
  <c r="I12"/>
  <c r="I8"/>
  <c r="BD8"/>
  <c r="H8"/>
  <c r="AA8"/>
  <c r="BD5"/>
  <c r="H5"/>
  <c r="AA5"/>
  <c r="I16"/>
  <c r="BD16"/>
  <c r="H16"/>
  <c r="G16" s="1"/>
  <c r="AA16"/>
  <c r="I20"/>
  <c r="BD20"/>
  <c r="H20"/>
  <c r="AA20"/>
  <c r="BD11"/>
  <c r="H11"/>
  <c r="AA11"/>
  <c r="BD13"/>
  <c r="H13"/>
  <c r="AA13"/>
  <c r="I15"/>
  <c r="BD15"/>
  <c r="H15"/>
  <c r="G15" s="1"/>
  <c r="AA15"/>
  <c r="I18"/>
  <c r="BD18"/>
  <c r="H18"/>
  <c r="AA18"/>
  <c r="BD3"/>
  <c r="H3"/>
  <c r="AA3"/>
  <c r="BD14"/>
  <c r="H14"/>
  <c r="AA14"/>
  <c r="BD4"/>
  <c r="H4"/>
  <c r="AA4"/>
  <c r="I7"/>
  <c r="BD7"/>
  <c r="H7"/>
  <c r="AA7"/>
  <c r="H6"/>
  <c r="BD12"/>
  <c r="H12"/>
  <c r="AA12"/>
  <c r="AA10"/>
  <c r="H10"/>
  <c r="G10" s="1"/>
  <c r="BS20"/>
  <c r="BS18"/>
  <c r="BS7"/>
  <c r="BS9"/>
  <c r="BS16"/>
  <c r="BS15"/>
  <c r="BS4"/>
  <c r="BS10"/>
  <c r="BD9"/>
  <c r="H9"/>
  <c r="G9" s="1"/>
  <c r="G8"/>
  <c r="G5"/>
  <c r="G20"/>
  <c r="G13"/>
  <c r="G18"/>
  <c r="G14"/>
  <c r="G7"/>
  <c r="G12"/>
  <c r="AP10"/>
  <c r="AP9"/>
  <c r="AA9"/>
  <c r="G6" l="1"/>
  <c r="G4"/>
  <c r="G3"/>
  <c r="G11"/>
  <c r="BS5"/>
  <c r="BS6"/>
  <c r="BS3"/>
  <c r="BS11"/>
  <c r="BS8"/>
  <c r="BS12"/>
  <c r="BS14"/>
  <c r="BS13"/>
  <c r="BE18"/>
  <c r="BE6"/>
  <c r="BE7"/>
  <c r="BE20"/>
  <c r="BE12"/>
  <c r="BE14"/>
  <c r="BE13"/>
  <c r="BE5"/>
  <c r="BE11"/>
  <c r="BE9"/>
  <c r="BE3"/>
  <c r="BE8"/>
  <c r="BE10"/>
  <c r="BE4"/>
  <c r="BE15"/>
  <c r="BE16"/>
  <c r="AQ5"/>
  <c r="AQ20"/>
  <c r="AQ13"/>
  <c r="AQ18"/>
  <c r="AQ14"/>
  <c r="AQ7"/>
  <c r="AQ12"/>
  <c r="AQ9"/>
  <c r="AQ8"/>
  <c r="AQ16"/>
  <c r="AQ11"/>
  <c r="AQ15"/>
  <c r="AQ3"/>
  <c r="AQ4"/>
  <c r="AQ6"/>
  <c r="AQ10"/>
  <c r="AB8"/>
  <c r="AB16"/>
  <c r="AB11"/>
  <c r="AB15"/>
  <c r="AB3"/>
  <c r="AB4"/>
  <c r="AB6"/>
  <c r="AB9"/>
  <c r="F9" s="1"/>
  <c r="AB10"/>
  <c r="F10" s="1"/>
  <c r="AB5"/>
  <c r="AB20"/>
  <c r="AB13"/>
  <c r="AB18"/>
  <c r="AB14"/>
  <c r="AB7"/>
  <c r="AB12"/>
  <c r="F7" l="1"/>
  <c r="F18"/>
  <c r="F20"/>
  <c r="F6"/>
  <c r="F3"/>
  <c r="F11"/>
  <c r="F8"/>
  <c r="F12"/>
  <c r="F14"/>
  <c r="F13"/>
  <c r="F5"/>
  <c r="F4"/>
  <c r="F15"/>
  <c r="F16"/>
</calcChain>
</file>

<file path=xl/sharedStrings.xml><?xml version="1.0" encoding="utf-8"?>
<sst xmlns="http://schemas.openxmlformats.org/spreadsheetml/2006/main" count="164" uniqueCount="61">
  <si>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</si>
  <si>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</si>
  <si>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</si>
  <si>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</si>
  <si>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</si>
  <si>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</si>
  <si>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</si>
  <si>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</si>
  <si>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</si>
  <si>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</si>
  <si>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</si>
  <si>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</si>
  <si>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</si>
  <si>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</si>
  <si>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</si>
  <si>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</si>
  <si>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</si>
  <si>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</si>
  <si>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</si>
  <si>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</si>
  <si>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</si>
  <si>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</si>
  <si>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</si>
  <si>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</si>
  <si>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</si>
  <si>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</si>
  <si>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</si>
  <si>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</si>
  <si>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</si>
  <si>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</si>
  <si>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Pts Dn/2</t>
  </si>
  <si>
    <t>Pen Sec</t>
  </si>
  <si>
    <t>Total Stage Score</t>
  </si>
  <si>
    <t>Class</t>
  </si>
  <si>
    <t>Ranking</t>
  </si>
  <si>
    <t>Overall</t>
  </si>
  <si>
    <t>Stage Points</t>
  </si>
  <si>
    <t>TNE</t>
  </si>
  <si>
    <t>Total Match Points</t>
  </si>
  <si>
    <t>Stage Score</t>
  </si>
  <si>
    <t>Paul B</t>
  </si>
  <si>
    <t>SAP</t>
  </si>
  <si>
    <t>Erich E</t>
  </si>
  <si>
    <t>Arnaud G</t>
  </si>
  <si>
    <t>Jim B</t>
  </si>
  <si>
    <t>Kip S</t>
  </si>
  <si>
    <t>Kirk S</t>
  </si>
  <si>
    <t>Fred P</t>
  </si>
  <si>
    <t>Steve H</t>
  </si>
  <si>
    <t>James G</t>
  </si>
  <si>
    <t>Michael C</t>
  </si>
  <si>
    <t>Dan Z</t>
  </si>
  <si>
    <t>SA45</t>
  </si>
  <si>
    <t>Andrew T</t>
  </si>
  <si>
    <t>RJ H</t>
  </si>
  <si>
    <t>OPEN</t>
  </si>
  <si>
    <t>Mike S</t>
  </si>
  <si>
    <t>Rich N</t>
  </si>
  <si>
    <t>Ron M</t>
  </si>
  <si>
    <t>Open Class</t>
  </si>
  <si>
    <t>SA45 (single-stack) Class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</si>
</sst>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85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2" fontId="0" fillId="0" borderId="5" xfId="0" applyNumberFormat="1" applyFont="1" applyFill="1" applyBorder="1" applyAlignment="1" applyProtection="1">
      <alignment horizontal="right" vertical="center"/>
      <protection locked="0"/>
    </xf>
    <xf numFmtId="2" fontId="1" fillId="3" borderId="0" xfId="0" applyNumberFormat="1" applyFont="1" applyFill="1" applyBorder="1" applyAlignment="1" applyProtection="1">
      <alignment horizontal="right" vertical="center"/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2" fontId="4" fillId="2" borderId="0" xfId="1" applyNumberFormat="1" applyBorder="1" applyAlignment="1" applyProtection="1">
      <alignment horizontal="center" vertical="center"/>
      <protection locked="0"/>
    </xf>
    <xf numFmtId="2" fontId="2" fillId="0" borderId="17" xfId="0" applyNumberFormat="1" applyFont="1" applyFill="1" applyBorder="1" applyAlignment="1" applyProtection="1">
      <alignment horizontal="right" vertic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textRotation="255" wrapText="1"/>
      <protection locked="0"/>
    </xf>
    <xf numFmtId="49" fontId="2" fillId="0" borderId="21" xfId="0" applyNumberFormat="1" applyFont="1" applyFill="1" applyBorder="1" applyAlignment="1" applyProtection="1">
      <alignment horizont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49" fontId="2" fillId="0" borderId="22" xfId="0" applyNumberFormat="1" applyFont="1" applyFill="1" applyBorder="1" applyAlignment="1" applyProtection="1">
      <alignment horizontal="center"/>
      <protection locked="0"/>
    </xf>
    <xf numFmtId="49" fontId="2" fillId="0" borderId="23" xfId="0" applyNumberFormat="1" applyFont="1" applyFill="1" applyBorder="1" applyAlignment="1" applyProtection="1">
      <alignment horizontal="center"/>
      <protection locked="0"/>
    </xf>
    <xf numFmtId="49" fontId="2" fillId="0" borderId="24" xfId="0" applyNumberFormat="1" applyFont="1" applyFill="1" applyBorder="1" applyAlignment="1" applyProtection="1">
      <alignment horizontal="center"/>
      <protection locked="0"/>
    </xf>
    <xf numFmtId="49" fontId="2" fillId="0" borderId="25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1" fillId="0" borderId="19" xfId="0" applyNumberFormat="1" applyFont="1" applyFill="1" applyBorder="1" applyAlignment="1" applyProtection="1">
      <alignment horizontal="center"/>
      <protection locked="0"/>
    </xf>
    <xf numFmtId="0" fontId="1" fillId="0" borderId="26" xfId="0" applyNumberFormat="1" applyFont="1" applyFill="1" applyBorder="1" applyAlignment="1" applyProtection="1">
      <alignment horizontal="center" vertical="center"/>
      <protection locked="0"/>
    </xf>
    <xf numFmtId="0" fontId="1" fillId="0" borderId="27" xfId="0" applyNumberFormat="1" applyFont="1" applyFill="1" applyBorder="1" applyAlignment="1" applyProtection="1">
      <alignment horizontal="center" vertical="center"/>
      <protection locked="0"/>
    </xf>
    <xf numFmtId="49" fontId="0" fillId="0" borderId="28" xfId="0" applyNumberFormat="1" applyFill="1" applyBorder="1" applyAlignment="1" applyProtection="1">
      <alignment horizontal="left" vertical="center"/>
      <protection locked="0"/>
    </xf>
    <xf numFmtId="49" fontId="0" fillId="0" borderId="28" xfId="0" applyNumberFormat="1" applyFont="1" applyFill="1" applyBorder="1" applyAlignment="1" applyProtection="1">
      <alignment horizontal="center" vertical="center"/>
      <protection locked="0"/>
    </xf>
    <xf numFmtId="49" fontId="0" fillId="0" borderId="28" xfId="0" applyNumberFormat="1" applyFill="1" applyBorder="1" applyAlignment="1" applyProtection="1">
      <alignment horizontal="center" vertical="center"/>
      <protection locked="0"/>
    </xf>
    <xf numFmtId="2" fontId="4" fillId="2" borderId="28" xfId="1" applyNumberFormat="1" applyBorder="1" applyAlignment="1" applyProtection="1">
      <alignment horizontal="center" vertical="center"/>
      <protection locked="0"/>
    </xf>
    <xf numFmtId="2" fontId="2" fillId="0" borderId="29" xfId="0" applyNumberFormat="1" applyFont="1" applyFill="1" applyBorder="1" applyAlignment="1" applyProtection="1">
      <alignment horizontal="right" vertical="center"/>
      <protection locked="0"/>
    </xf>
    <xf numFmtId="2" fontId="1" fillId="0" borderId="30" xfId="0" applyNumberFormat="1" applyFont="1" applyFill="1" applyBorder="1" applyAlignment="1" applyProtection="1">
      <alignment horizontal="right" vertical="center"/>
      <protection locked="0"/>
    </xf>
    <xf numFmtId="1" fontId="1" fillId="0" borderId="31" xfId="0" applyNumberFormat="1" applyFont="1" applyFill="1" applyBorder="1" applyAlignment="1" applyProtection="1">
      <alignment horizontal="right" vertical="center"/>
      <protection locked="0"/>
    </xf>
    <xf numFmtId="1" fontId="1" fillId="0" borderId="32" xfId="0" applyNumberFormat="1" applyFont="1" applyFill="1" applyBorder="1" applyAlignment="1" applyProtection="1">
      <alignment horizontal="right" vertical="center"/>
      <protection locked="0"/>
    </xf>
    <xf numFmtId="2" fontId="1" fillId="0" borderId="33" xfId="0" applyNumberFormat="1" applyFont="1" applyFill="1" applyBorder="1" applyAlignment="1" applyProtection="1">
      <alignment horizontal="right" vertical="center"/>
      <protection locked="0"/>
    </xf>
    <xf numFmtId="2" fontId="1" fillId="0" borderId="28" xfId="0" applyNumberFormat="1" applyFont="1" applyFill="1" applyBorder="1" applyAlignment="1" applyProtection="1">
      <alignment horizontal="right" vertical="center"/>
      <protection locked="0"/>
    </xf>
    <xf numFmtId="1" fontId="1" fillId="0" borderId="28" xfId="0" applyNumberFormat="1" applyFont="1" applyFill="1" applyBorder="1" applyAlignment="1" applyProtection="1">
      <alignment horizontal="right" vertical="center"/>
      <protection locked="0"/>
    </xf>
    <xf numFmtId="1" fontId="1" fillId="0" borderId="34" xfId="0" applyNumberFormat="1" applyFont="1" applyFill="1" applyBorder="1" applyAlignment="1" applyProtection="1">
      <alignment horizontal="right" vertical="center"/>
      <protection locked="0"/>
    </xf>
    <xf numFmtId="2" fontId="1" fillId="0" borderId="35" xfId="0" applyNumberFormat="1" applyFont="1" applyFill="1" applyBorder="1" applyAlignment="1" applyProtection="1">
      <alignment horizontal="right" vertical="center"/>
      <protection locked="0"/>
    </xf>
    <xf numFmtId="164" fontId="1" fillId="0" borderId="28" xfId="0" applyNumberFormat="1" applyFont="1" applyFill="1" applyBorder="1" applyAlignment="1" applyProtection="1">
      <alignment horizontal="right" vertical="center"/>
      <protection locked="0"/>
    </xf>
    <xf numFmtId="2" fontId="2" fillId="0" borderId="27" xfId="0" applyNumberFormat="1" applyFont="1" applyFill="1" applyBorder="1" applyAlignment="1" applyProtection="1">
      <alignment horizontal="right" vertical="center"/>
      <protection locked="0"/>
    </xf>
    <xf numFmtId="2" fontId="4" fillId="2" borderId="28" xfId="1" applyNumberFormat="1" applyBorder="1" applyAlignment="1" applyProtection="1">
      <alignment horizontal="right" vertical="center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4" xfId="0" applyNumberFormat="1" applyFont="1" applyFill="1" applyBorder="1" applyAlignment="1" applyProtection="1">
      <protection locked="0"/>
    </xf>
    <xf numFmtId="0" fontId="1" fillId="0" borderId="36" xfId="0" applyNumberFormat="1" applyFont="1" applyFill="1" applyBorder="1" applyAlignment="1" applyProtection="1">
      <alignment horizontal="center" vertical="center"/>
      <protection locked="0"/>
    </xf>
    <xf numFmtId="0" fontId="1" fillId="0" borderId="37" xfId="0" applyNumberFormat="1" applyFont="1" applyFill="1" applyBorder="1" applyAlignment="1" applyProtection="1">
      <alignment horizontal="center" vertical="center"/>
      <protection locked="0"/>
    </xf>
    <xf numFmtId="49" fontId="1" fillId="0" borderId="38" xfId="0" applyNumberFormat="1" applyFont="1" applyFill="1" applyBorder="1" applyAlignment="1" applyProtection="1">
      <alignment horizontal="left" vertical="center"/>
      <protection locked="0"/>
    </xf>
    <xf numFmtId="49" fontId="0" fillId="0" borderId="38" xfId="0" applyNumberFormat="1" applyFont="1" applyFill="1" applyBorder="1" applyAlignment="1" applyProtection="1">
      <alignment horizontal="center" vertical="center"/>
      <protection locked="0"/>
    </xf>
    <xf numFmtId="49" fontId="1" fillId="0" borderId="38" xfId="0" applyNumberFormat="1" applyFont="1" applyFill="1" applyBorder="1" applyAlignment="1" applyProtection="1">
      <alignment horizontal="center" vertical="center"/>
      <protection locked="0"/>
    </xf>
    <xf numFmtId="2" fontId="4" fillId="2" borderId="38" xfId="1" applyNumberFormat="1" applyBorder="1" applyAlignment="1" applyProtection="1">
      <alignment horizontal="center" vertical="center"/>
      <protection locked="0"/>
    </xf>
    <xf numFmtId="2" fontId="2" fillId="0" borderId="39" xfId="0" applyNumberFormat="1" applyFont="1" applyFill="1" applyBorder="1" applyAlignment="1" applyProtection="1">
      <alignment horizontal="right" vertical="center"/>
      <protection locked="0"/>
    </xf>
    <xf numFmtId="2" fontId="1" fillId="0" borderId="40" xfId="0" applyNumberFormat="1" applyFont="1" applyFill="1" applyBorder="1" applyAlignment="1" applyProtection="1">
      <alignment horizontal="right" vertical="center"/>
      <protection locked="0"/>
    </xf>
    <xf numFmtId="1" fontId="1" fillId="0" borderId="41" xfId="0" applyNumberFormat="1" applyFont="1" applyFill="1" applyBorder="1" applyAlignment="1" applyProtection="1">
      <alignment horizontal="right" vertical="center"/>
      <protection locked="0"/>
    </xf>
    <xf numFmtId="1" fontId="1" fillId="0" borderId="42" xfId="0" applyNumberFormat="1" applyFont="1" applyFill="1" applyBorder="1" applyAlignment="1" applyProtection="1">
      <alignment horizontal="right" vertical="center"/>
      <protection locked="0"/>
    </xf>
    <xf numFmtId="2" fontId="1" fillId="0" borderId="43" xfId="0" applyNumberFormat="1" applyFont="1" applyFill="1" applyBorder="1" applyAlignment="1" applyProtection="1">
      <alignment horizontal="right" vertical="center"/>
      <protection locked="0"/>
    </xf>
    <xf numFmtId="2" fontId="1" fillId="0" borderId="38" xfId="0" applyNumberFormat="1" applyFont="1" applyFill="1" applyBorder="1" applyAlignment="1" applyProtection="1">
      <alignment horizontal="right" vertical="center"/>
      <protection locked="0"/>
    </xf>
    <xf numFmtId="1" fontId="1" fillId="0" borderId="38" xfId="0" applyNumberFormat="1" applyFont="1" applyFill="1" applyBorder="1" applyAlignment="1" applyProtection="1">
      <alignment horizontal="right" vertical="center"/>
      <protection locked="0"/>
    </xf>
    <xf numFmtId="1" fontId="1" fillId="0" borderId="44" xfId="0" applyNumberFormat="1" applyFont="1" applyFill="1" applyBorder="1" applyAlignment="1" applyProtection="1">
      <alignment horizontal="right" vertical="center"/>
      <protection locked="0"/>
    </xf>
    <xf numFmtId="2" fontId="1" fillId="0" borderId="45" xfId="0" applyNumberFormat="1" applyFont="1" applyFill="1" applyBorder="1" applyAlignment="1" applyProtection="1">
      <alignment horizontal="right" vertical="center"/>
      <protection locked="0"/>
    </xf>
    <xf numFmtId="164" fontId="1" fillId="0" borderId="38" xfId="0" applyNumberFormat="1" applyFont="1" applyFill="1" applyBorder="1" applyAlignment="1" applyProtection="1">
      <alignment horizontal="right" vertical="center"/>
      <protection locked="0"/>
    </xf>
    <xf numFmtId="2" fontId="2" fillId="0" borderId="37" xfId="0" applyNumberFormat="1" applyFont="1" applyFill="1" applyBorder="1" applyAlignment="1" applyProtection="1">
      <alignment horizontal="right" vertical="center"/>
      <protection locked="0"/>
    </xf>
    <xf numFmtId="2" fontId="4" fillId="2" borderId="38" xfId="1" applyNumberFormat="1" applyBorder="1" applyAlignment="1" applyProtection="1">
      <alignment horizontal="right" vertic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N21"/>
  <sheetViews>
    <sheetView tabSelected="1" workbookViewId="0">
      <selection activeCell="A3" sqref="A3:BR20"/>
    </sheetView>
  </sheetViews>
  <sheetFormatPr defaultColWidth="8" defaultRowHeight="12.75"/>
  <cols>
    <col min="1" max="2" width="8.7109375" style="5" customWidth="1"/>
    <col min="3" max="3" width="25.7109375" style="1" customWidth="1"/>
    <col min="4" max="4" width="7" style="1" bestFit="1" customWidth="1"/>
    <col min="5" max="5" width="6.28515625" style="1" customWidth="1"/>
    <col min="6" max="6" width="12.8554687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2" width="5.5703125" style="1" customWidth="1"/>
    <col min="13" max="17" width="5.5703125" style="1" hidden="1" customWidth="1"/>
    <col min="18" max="18" width="3.85546875" style="1" customWidth="1"/>
    <col min="19" max="22" width="2.28515625" style="1" customWidth="1"/>
    <col min="23" max="23" width="3.5703125" style="1" customWidth="1"/>
    <col min="24" max="24" width="6.7109375" style="1" customWidth="1"/>
    <col min="25" max="25" width="5.28515625" style="1" customWidth="1"/>
    <col min="26" max="26" width="4.28515625" style="1" customWidth="1"/>
    <col min="27" max="27" width="7" style="4" customWidth="1"/>
    <col min="28" max="28" width="8.85546875" style="1" customWidth="1"/>
    <col min="29" max="29" width="7.85546875" style="1" bestFit="1" customWidth="1"/>
    <col min="30" max="30" width="5.5703125" style="1" customWidth="1"/>
    <col min="31" max="32" width="5.5703125" style="1" hidden="1" customWidth="1"/>
    <col min="33" max="33" width="3.85546875" style="1" customWidth="1"/>
    <col min="34" max="37" width="2.28515625" style="1" customWidth="1"/>
    <col min="38" max="38" width="3.5703125" style="1" customWidth="1"/>
    <col min="39" max="39" width="8.5703125" style="1" bestFit="1" customWidth="1"/>
    <col min="40" max="40" width="4.5703125" style="1" customWidth="1"/>
    <col min="41" max="41" width="4.28515625" style="1" customWidth="1"/>
    <col min="42" max="42" width="6.5703125" style="1" customWidth="1"/>
    <col min="43" max="43" width="8.5703125" style="1" customWidth="1"/>
    <col min="44" max="45" width="5.5703125" style="1" customWidth="1"/>
    <col min="46" max="46" width="5.5703125" style="1" hidden="1" customWidth="1"/>
    <col min="47" max="47" width="3.85546875" style="1" customWidth="1"/>
    <col min="48" max="48" width="3.42578125" style="1" customWidth="1"/>
    <col min="49" max="51" width="2.28515625" style="1" customWidth="1"/>
    <col min="52" max="52" width="3.5703125" style="1" customWidth="1"/>
    <col min="53" max="53" width="6.5703125" style="1" customWidth="1"/>
    <col min="54" max="54" width="4.5703125" style="1" customWidth="1"/>
    <col min="55" max="55" width="4.28515625" style="1" customWidth="1"/>
    <col min="56" max="56" width="6.5703125" style="1" customWidth="1"/>
    <col min="57" max="57" width="8.28515625" style="1" customWidth="1"/>
    <col min="58" max="58" width="6.85546875" style="1" customWidth="1"/>
    <col min="59" max="59" width="5.5703125" style="1" customWidth="1"/>
    <col min="60" max="60" width="5.5703125" style="1" hidden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4.5703125" style="1" customWidth="1"/>
    <col min="69" max="69" width="4.28515625" style="1" customWidth="1"/>
    <col min="70" max="70" width="6.5703125" style="1" customWidth="1"/>
    <col min="71" max="71" width="8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4" width="6.5703125" style="1" customWidth="1"/>
    <col min="85" max="85" width="8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customHeight="1" thickTop="1">
      <c r="A1" s="24" t="s">
        <v>35</v>
      </c>
      <c r="B1" s="32" t="s">
        <v>33</v>
      </c>
      <c r="C1" s="32" t="s">
        <v>0</v>
      </c>
      <c r="D1" s="24"/>
      <c r="E1" s="24"/>
      <c r="F1" s="37" t="s">
        <v>1</v>
      </c>
      <c r="G1" s="39"/>
      <c r="H1" s="39"/>
      <c r="I1" s="39"/>
      <c r="J1" s="38"/>
      <c r="K1" s="37" t="s">
        <v>2</v>
      </c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8"/>
      <c r="AB1" s="24"/>
      <c r="AC1" s="37" t="s">
        <v>3</v>
      </c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8"/>
      <c r="AR1" s="37" t="s">
        <v>4</v>
      </c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8"/>
      <c r="BF1" s="37" t="s">
        <v>5</v>
      </c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8"/>
      <c r="BS1" s="24"/>
      <c r="BT1" s="40" t="s">
        <v>6</v>
      </c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2"/>
      <c r="CH1" s="37" t="s">
        <v>7</v>
      </c>
      <c r="CI1" s="38"/>
      <c r="CJ1" s="24"/>
      <c r="CK1" s="24"/>
      <c r="CL1" s="24"/>
      <c r="CM1" s="24"/>
      <c r="CN1" s="24"/>
      <c r="CO1" s="24"/>
      <c r="CP1" s="24"/>
      <c r="CQ1" s="24"/>
      <c r="CR1" s="24"/>
      <c r="CS1" s="24" t="s">
        <v>8</v>
      </c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 t="s">
        <v>9</v>
      </c>
      <c r="DE1" s="24"/>
      <c r="DF1" s="24"/>
      <c r="DG1" s="24"/>
      <c r="DH1" s="24"/>
      <c r="DI1" s="24"/>
      <c r="DJ1" s="24"/>
      <c r="DK1" s="24"/>
      <c r="DL1" s="24"/>
      <c r="DM1" s="24"/>
      <c r="DN1" s="24"/>
    </row>
    <row r="2" spans="1:118" ht="53.25" thickBot="1">
      <c r="A2" s="35" t="s">
        <v>34</v>
      </c>
      <c r="B2" s="16" t="s">
        <v>34</v>
      </c>
      <c r="C2" s="15" t="s">
        <v>10</v>
      </c>
      <c r="D2" s="15" t="s">
        <v>11</v>
      </c>
      <c r="E2" s="15" t="s">
        <v>12</v>
      </c>
      <c r="F2" s="28" t="s">
        <v>13</v>
      </c>
      <c r="G2" s="19" t="s">
        <v>38</v>
      </c>
      <c r="H2" s="20" t="s">
        <v>14</v>
      </c>
      <c r="I2" s="17" t="s">
        <v>15</v>
      </c>
      <c r="J2" s="22" t="s">
        <v>16</v>
      </c>
      <c r="K2" s="14" t="s">
        <v>17</v>
      </c>
      <c r="L2" s="15" t="s">
        <v>18</v>
      </c>
      <c r="M2" s="15" t="s">
        <v>19</v>
      </c>
      <c r="N2" s="15" t="s">
        <v>20</v>
      </c>
      <c r="O2" s="15" t="s">
        <v>21</v>
      </c>
      <c r="P2" s="15" t="s">
        <v>22</v>
      </c>
      <c r="Q2" s="15" t="s">
        <v>23</v>
      </c>
      <c r="R2" s="15" t="s">
        <v>24</v>
      </c>
      <c r="S2" s="15" t="s">
        <v>25</v>
      </c>
      <c r="T2" s="15" t="s">
        <v>26</v>
      </c>
      <c r="U2" s="15" t="s">
        <v>27</v>
      </c>
      <c r="V2" s="15" t="s">
        <v>37</v>
      </c>
      <c r="W2" s="36" t="s">
        <v>28</v>
      </c>
      <c r="X2" s="18" t="s">
        <v>29</v>
      </c>
      <c r="Y2" s="15" t="s">
        <v>24</v>
      </c>
      <c r="Z2" s="15" t="s">
        <v>31</v>
      </c>
      <c r="AA2" s="16" t="s">
        <v>36</v>
      </c>
      <c r="AB2" s="16" t="s">
        <v>39</v>
      </c>
      <c r="AC2" s="14" t="s">
        <v>17</v>
      </c>
      <c r="AD2" s="15" t="s">
        <v>18</v>
      </c>
      <c r="AE2" s="15" t="s">
        <v>19</v>
      </c>
      <c r="AF2" s="15" t="s">
        <v>20</v>
      </c>
      <c r="AG2" s="15" t="s">
        <v>24</v>
      </c>
      <c r="AH2" s="15" t="s">
        <v>25</v>
      </c>
      <c r="AI2" s="15" t="s">
        <v>26</v>
      </c>
      <c r="AJ2" s="15" t="s">
        <v>27</v>
      </c>
      <c r="AK2" s="15" t="s">
        <v>37</v>
      </c>
      <c r="AL2" s="36" t="s">
        <v>28</v>
      </c>
      <c r="AM2" s="18" t="s">
        <v>29</v>
      </c>
      <c r="AN2" s="15" t="s">
        <v>24</v>
      </c>
      <c r="AO2" s="15" t="s">
        <v>31</v>
      </c>
      <c r="AP2" s="16" t="s">
        <v>36</v>
      </c>
      <c r="AQ2" s="16" t="s">
        <v>39</v>
      </c>
      <c r="AR2" s="14" t="s">
        <v>17</v>
      </c>
      <c r="AS2" s="15" t="s">
        <v>18</v>
      </c>
      <c r="AT2" s="15" t="s">
        <v>19</v>
      </c>
      <c r="AU2" s="15" t="s">
        <v>24</v>
      </c>
      <c r="AV2" s="15" t="s">
        <v>25</v>
      </c>
      <c r="AW2" s="15" t="s">
        <v>26</v>
      </c>
      <c r="AX2" s="15" t="s">
        <v>27</v>
      </c>
      <c r="AY2" s="15" t="s">
        <v>37</v>
      </c>
      <c r="AZ2" s="36" t="s">
        <v>28</v>
      </c>
      <c r="BA2" s="18" t="s">
        <v>29</v>
      </c>
      <c r="BB2" s="15" t="s">
        <v>24</v>
      </c>
      <c r="BC2" s="15" t="s">
        <v>31</v>
      </c>
      <c r="BD2" s="16" t="s">
        <v>36</v>
      </c>
      <c r="BE2" s="16" t="s">
        <v>39</v>
      </c>
      <c r="BF2" s="14" t="s">
        <v>17</v>
      </c>
      <c r="BG2" s="15" t="s">
        <v>18</v>
      </c>
      <c r="BH2" s="15" t="s">
        <v>19</v>
      </c>
      <c r="BI2" s="15" t="s">
        <v>24</v>
      </c>
      <c r="BJ2" s="15" t="s">
        <v>25</v>
      </c>
      <c r="BK2" s="15" t="s">
        <v>26</v>
      </c>
      <c r="BL2" s="15" t="s">
        <v>27</v>
      </c>
      <c r="BM2" s="15" t="s">
        <v>37</v>
      </c>
      <c r="BN2" s="36" t="s">
        <v>28</v>
      </c>
      <c r="BO2" s="18" t="s">
        <v>29</v>
      </c>
      <c r="BP2" s="15" t="s">
        <v>24</v>
      </c>
      <c r="BQ2" s="15" t="s">
        <v>31</v>
      </c>
      <c r="BR2" s="16" t="s">
        <v>36</v>
      </c>
      <c r="BS2" s="16" t="s">
        <v>39</v>
      </c>
      <c r="BT2" s="14" t="s">
        <v>17</v>
      </c>
      <c r="BU2" s="15" t="s">
        <v>18</v>
      </c>
      <c r="BV2" s="15" t="s">
        <v>19</v>
      </c>
      <c r="BW2" s="15" t="s">
        <v>24</v>
      </c>
      <c r="BX2" s="15" t="s">
        <v>25</v>
      </c>
      <c r="BY2" s="15" t="s">
        <v>26</v>
      </c>
      <c r="BZ2" s="15" t="s">
        <v>27</v>
      </c>
      <c r="CA2" s="15" t="s">
        <v>37</v>
      </c>
      <c r="CB2" s="36" t="s">
        <v>28</v>
      </c>
      <c r="CC2" s="18" t="s">
        <v>29</v>
      </c>
      <c r="CD2" s="15" t="s">
        <v>24</v>
      </c>
      <c r="CE2" s="15" t="s">
        <v>31</v>
      </c>
      <c r="CF2" s="16" t="s">
        <v>36</v>
      </c>
      <c r="CG2" s="16" t="s">
        <v>39</v>
      </c>
      <c r="CH2" s="14" t="s">
        <v>17</v>
      </c>
      <c r="CI2" s="15" t="s">
        <v>18</v>
      </c>
      <c r="CJ2" s="15" t="s">
        <v>24</v>
      </c>
      <c r="CK2" s="15" t="s">
        <v>25</v>
      </c>
      <c r="CL2" s="15" t="s">
        <v>26</v>
      </c>
      <c r="CM2" s="15" t="s">
        <v>27</v>
      </c>
      <c r="CN2" s="36" t="s">
        <v>28</v>
      </c>
      <c r="CO2" s="18" t="s">
        <v>29</v>
      </c>
      <c r="CP2" s="15" t="s">
        <v>30</v>
      </c>
      <c r="CQ2" s="15" t="s">
        <v>31</v>
      </c>
      <c r="CR2" s="16" t="s">
        <v>32</v>
      </c>
      <c r="CS2" s="14" t="s">
        <v>17</v>
      </c>
      <c r="CT2" s="15" t="s">
        <v>18</v>
      </c>
      <c r="CU2" s="15" t="s">
        <v>24</v>
      </c>
      <c r="CV2" s="15" t="s">
        <v>25</v>
      </c>
      <c r="CW2" s="15" t="s">
        <v>26</v>
      </c>
      <c r="CX2" s="15" t="s">
        <v>27</v>
      </c>
      <c r="CY2" s="36" t="s">
        <v>28</v>
      </c>
      <c r="CZ2" s="18" t="s">
        <v>29</v>
      </c>
      <c r="DA2" s="15" t="s">
        <v>30</v>
      </c>
      <c r="DB2" s="15" t="s">
        <v>31</v>
      </c>
      <c r="DC2" s="16" t="s">
        <v>32</v>
      </c>
      <c r="DD2" s="14" t="s">
        <v>17</v>
      </c>
      <c r="DE2" s="15" t="s">
        <v>18</v>
      </c>
      <c r="DF2" s="15" t="s">
        <v>24</v>
      </c>
      <c r="DG2" s="15" t="s">
        <v>25</v>
      </c>
      <c r="DH2" s="15" t="s">
        <v>26</v>
      </c>
      <c r="DI2" s="15" t="s">
        <v>27</v>
      </c>
      <c r="DJ2" s="36" t="s">
        <v>28</v>
      </c>
      <c r="DK2" s="18" t="s">
        <v>29</v>
      </c>
      <c r="DL2" s="15" t="s">
        <v>30</v>
      </c>
      <c r="DM2" s="15" t="s">
        <v>31</v>
      </c>
      <c r="DN2" s="16" t="s">
        <v>32</v>
      </c>
    </row>
    <row r="3" spans="1:118" ht="15.75" thickTop="1">
      <c r="A3" s="47">
        <v>1</v>
      </c>
      <c r="B3" s="48">
        <v>1</v>
      </c>
      <c r="C3" s="49" t="s">
        <v>48</v>
      </c>
      <c r="D3" s="50"/>
      <c r="E3" s="51" t="s">
        <v>41</v>
      </c>
      <c r="F3" s="52">
        <f xml:space="preserve"> AB3+AQ3+BE3+BS3</f>
        <v>329.35969693623917</v>
      </c>
      <c r="G3" s="53">
        <f>H3+I3+J3</f>
        <v>164.05</v>
      </c>
      <c r="H3" s="54">
        <f>X3+AM3+BA3+BO3+CC3+CO3+CZ3+DK3</f>
        <v>143.05000000000001</v>
      </c>
      <c r="I3" s="55">
        <f>Z3+AO3+BC3+BQ3+CE3+CQ3+DB3+DM3</f>
        <v>0</v>
      </c>
      <c r="J3" s="56">
        <f>R3+AG3+AU3+BI3+BW3+CJ3+CU3+DF3</f>
        <v>21</v>
      </c>
      <c r="K3" s="57">
        <v>36.42</v>
      </c>
      <c r="L3" s="58"/>
      <c r="M3" s="58"/>
      <c r="N3" s="58"/>
      <c r="O3" s="58"/>
      <c r="P3" s="58"/>
      <c r="Q3" s="58"/>
      <c r="R3" s="59">
        <v>18</v>
      </c>
      <c r="S3" s="59"/>
      <c r="T3" s="59"/>
      <c r="U3" s="59"/>
      <c r="V3" s="59"/>
      <c r="W3" s="60"/>
      <c r="X3" s="61">
        <f>IF(K3="DQ",0,K3+L3+M3+N3+O3+P3+Q3)</f>
        <v>36.42</v>
      </c>
      <c r="Y3" s="62">
        <f>R3</f>
        <v>18</v>
      </c>
      <c r="Z3" s="59">
        <f>(S3*5)+(T3*10)+(U3*10)+(V3*15)+(W3*20)</f>
        <v>0</v>
      </c>
      <c r="AA3" s="63">
        <f>IF(K3="DQ",0,X3+Y3+Z3)</f>
        <v>54.42</v>
      </c>
      <c r="AB3" s="64">
        <f>(MIN(AA$3:AA$16)/AA3)*100</f>
        <v>71.48107313487688</v>
      </c>
      <c r="AC3" s="57">
        <v>35.69</v>
      </c>
      <c r="AD3" s="58"/>
      <c r="AE3" s="58"/>
      <c r="AF3" s="58"/>
      <c r="AG3" s="59">
        <v>0</v>
      </c>
      <c r="AH3" s="59"/>
      <c r="AI3" s="59"/>
      <c r="AJ3" s="59"/>
      <c r="AK3" s="59"/>
      <c r="AL3" s="59"/>
      <c r="AM3" s="61">
        <f>IF(AC3="DQ",0,AC3+AD3+AE3+AF3)</f>
        <v>35.69</v>
      </c>
      <c r="AN3" s="62">
        <f>AG3</f>
        <v>0</v>
      </c>
      <c r="AO3" s="59">
        <f>(AH3*5)+(AI3*10)+(AJ3*10)+(AK3*15)+(AL3*20)</f>
        <v>0</v>
      </c>
      <c r="AP3" s="63">
        <f>IF(AC3="DQ",0,AM3+AN3+AO3)</f>
        <v>35.69</v>
      </c>
      <c r="AQ3" s="64">
        <f>(MIN(AP$3:AP$16)/AP3)*100</f>
        <v>62.930792939198668</v>
      </c>
      <c r="AR3" s="57">
        <v>35.42</v>
      </c>
      <c r="AS3" s="58"/>
      <c r="AT3" s="58"/>
      <c r="AU3" s="59">
        <v>1</v>
      </c>
      <c r="AV3" s="59"/>
      <c r="AW3" s="59"/>
      <c r="AX3" s="59"/>
      <c r="AY3" s="59"/>
      <c r="AZ3" s="59"/>
      <c r="BA3" s="61">
        <f>AR3+AS3+AT3</f>
        <v>35.42</v>
      </c>
      <c r="BB3" s="62">
        <f>AU3</f>
        <v>1</v>
      </c>
      <c r="BC3" s="59">
        <f>(AV3*5)+(AW3*10)+(AX3*10)+(AY3*15)+(AZ3*20)</f>
        <v>0</v>
      </c>
      <c r="BD3" s="63">
        <f>BA3+BB3+BC3</f>
        <v>36.42</v>
      </c>
      <c r="BE3" s="64">
        <f>(MIN(BD$3:BD$16)/BD3)*100</f>
        <v>94.947830862163642</v>
      </c>
      <c r="BF3" s="57">
        <v>35.520000000000003</v>
      </c>
      <c r="BG3" s="58"/>
      <c r="BH3" s="58"/>
      <c r="BI3" s="59">
        <v>2</v>
      </c>
      <c r="BJ3" s="59"/>
      <c r="BK3" s="59"/>
      <c r="BL3" s="59"/>
      <c r="BM3" s="59"/>
      <c r="BN3" s="59"/>
      <c r="BO3" s="61">
        <f>BF3+BG3+BH3</f>
        <v>35.520000000000003</v>
      </c>
      <c r="BP3" s="62">
        <f>BI3</f>
        <v>2</v>
      </c>
      <c r="BQ3" s="59">
        <f>(BJ3*5)+(BK3*10)+(BL3*10)+(BM3*15)+(BN3*20)</f>
        <v>0</v>
      </c>
      <c r="BR3" s="63">
        <f>IF(BF3="DQ",0,BO3+BP3+BQ3)</f>
        <v>37.520000000000003</v>
      </c>
      <c r="BS3" s="29">
        <f>(MIN(BR$3:BR$16)/BR3)*100</f>
        <v>100</v>
      </c>
      <c r="BT3" s="12"/>
      <c r="BU3" s="2"/>
      <c r="BV3" s="2"/>
      <c r="BW3" s="3"/>
      <c r="BX3" s="3"/>
      <c r="BY3" s="3"/>
      <c r="BZ3" s="3"/>
      <c r="CA3" s="3"/>
      <c r="CB3" s="3"/>
      <c r="CC3" s="6">
        <f>IF(BT3="DQ",0,BT3+BU3+BV3)</f>
        <v>0</v>
      </c>
      <c r="CD3" s="10">
        <f>BW3</f>
        <v>0</v>
      </c>
      <c r="CE3" s="3">
        <f>(BX3*5)+(BY3*10)+(BZ3*10)+(CA3*15)+(CB3*20)</f>
        <v>0</v>
      </c>
      <c r="CF3" s="11">
        <f>IF(BT3="DQ",0,CC3+CD3+CE3)</f>
        <v>0</v>
      </c>
      <c r="CG3" s="29" t="e">
        <f>(MIN(CF$3:CF$16)/CF3)*100</f>
        <v>#DIV/0!</v>
      </c>
      <c r="CH3" s="12"/>
      <c r="CI3" s="2"/>
      <c r="CJ3" s="3"/>
      <c r="CK3" s="3"/>
      <c r="CL3" s="3"/>
      <c r="CM3" s="3"/>
      <c r="CN3" s="3"/>
      <c r="CO3" s="6">
        <f>CH3+CI3</f>
        <v>0</v>
      </c>
      <c r="CP3" s="10">
        <f>CJ3/2</f>
        <v>0</v>
      </c>
      <c r="CQ3" s="3">
        <f>(CJ3*5)+(CK3*10)+(CL3*10)+(CM3*15)+(CN3*20)</f>
        <v>0</v>
      </c>
      <c r="CR3" s="11">
        <f>CO3+CP3+CQ3</f>
        <v>0</v>
      </c>
      <c r="CS3" s="12"/>
      <c r="CT3" s="2"/>
      <c r="CU3" s="3"/>
      <c r="CV3" s="3"/>
      <c r="CW3" s="3"/>
      <c r="CX3" s="3"/>
      <c r="CY3" s="3"/>
      <c r="CZ3" s="6">
        <f>CS3+CT3</f>
        <v>0</v>
      </c>
      <c r="DA3" s="10">
        <f>CU3/2</f>
        <v>0</v>
      </c>
      <c r="DB3" s="3">
        <f>(CV3*3)+(CW3*5)+(CX3*5)+(CY3*20)</f>
        <v>0</v>
      </c>
      <c r="DC3" s="11">
        <f>CZ3+DA3+DB3</f>
        <v>0</v>
      </c>
      <c r="DD3" s="12"/>
      <c r="DE3" s="2"/>
      <c r="DF3" s="3"/>
      <c r="DG3" s="3"/>
      <c r="DH3" s="3"/>
      <c r="DI3" s="3"/>
      <c r="DJ3" s="3"/>
      <c r="DK3" s="6">
        <f>DD3+DE3</f>
        <v>0</v>
      </c>
      <c r="DL3" s="10">
        <f>DF3/2</f>
        <v>0</v>
      </c>
      <c r="DM3" s="3">
        <f>(DG3*3)+(DH3*5)+(DI3*5)+(DJ3*20)</f>
        <v>0</v>
      </c>
      <c r="DN3" s="11">
        <f>DK3+DL3+DM3</f>
        <v>0</v>
      </c>
    </row>
    <row r="4" spans="1:118" ht="15">
      <c r="A4" s="33">
        <v>2</v>
      </c>
      <c r="B4" s="34">
        <v>2</v>
      </c>
      <c r="C4" s="43" t="s">
        <v>46</v>
      </c>
      <c r="D4" s="25"/>
      <c r="E4" s="44" t="s">
        <v>41</v>
      </c>
      <c r="F4" s="30">
        <f xml:space="preserve"> AB4+AQ4+BE4+BS4</f>
        <v>324.56399492478704</v>
      </c>
      <c r="G4" s="31">
        <f>H4+I4+J4</f>
        <v>167.4</v>
      </c>
      <c r="H4" s="21">
        <f>X4+AM4+BA4+BO4+CC4+CO4+CZ4+DK4</f>
        <v>134.4</v>
      </c>
      <c r="I4" s="7">
        <f>Z4+AO4+BC4+BQ4+CE4+CQ4+DB4+DM4</f>
        <v>10</v>
      </c>
      <c r="J4" s="23">
        <f>R4+AG4+AU4+BI4+BW4+CJ4+CU4+DF4</f>
        <v>23</v>
      </c>
      <c r="K4" s="12">
        <v>32.42</v>
      </c>
      <c r="L4" s="2"/>
      <c r="M4" s="2"/>
      <c r="N4" s="2"/>
      <c r="O4" s="2"/>
      <c r="P4" s="2"/>
      <c r="Q4" s="2"/>
      <c r="R4" s="3">
        <v>14</v>
      </c>
      <c r="S4" s="3"/>
      <c r="T4" s="3"/>
      <c r="U4" s="3">
        <v>1</v>
      </c>
      <c r="V4" s="3"/>
      <c r="W4" s="13"/>
      <c r="X4" s="6">
        <f>IF(K4="DQ",0,K4+L4+M4+N4+O4+P4+Q4)</f>
        <v>32.42</v>
      </c>
      <c r="Y4" s="10">
        <f>R4</f>
        <v>14</v>
      </c>
      <c r="Z4" s="3">
        <f>(S4*5)+(T4*10)+(U4*10)+(V4*15)+(W4*20)</f>
        <v>10</v>
      </c>
      <c r="AA4" s="11">
        <f>IF(K4="DQ",0,X4+Y4+Z4)</f>
        <v>56.42</v>
      </c>
      <c r="AB4" s="29">
        <f>(MIN(AA$3:AA$16)/AA4)*100</f>
        <v>68.947181850407659</v>
      </c>
      <c r="AC4" s="12">
        <v>36.57</v>
      </c>
      <c r="AD4" s="2"/>
      <c r="AE4" s="2"/>
      <c r="AF4" s="2"/>
      <c r="AG4" s="3">
        <v>0</v>
      </c>
      <c r="AH4" s="3"/>
      <c r="AI4" s="3"/>
      <c r="AJ4" s="3"/>
      <c r="AK4" s="3"/>
      <c r="AL4" s="3"/>
      <c r="AM4" s="6">
        <f>IF(AC4="DQ",0,AC4+AD4+AE4+AF4)</f>
        <v>36.57</v>
      </c>
      <c r="AN4" s="10">
        <f>AG4</f>
        <v>0</v>
      </c>
      <c r="AO4" s="3">
        <f>(AH4*5)+(AI4*10)+(AJ4*10)+(AK4*15)+(AL4*20)</f>
        <v>0</v>
      </c>
      <c r="AP4" s="11">
        <f>IF(AC4="DQ",0,AM4+AN4+AO4)</f>
        <v>36.57</v>
      </c>
      <c r="AQ4" s="29">
        <f>(MIN(AP$3:AP$16)/AP4)*100</f>
        <v>61.416461580530488</v>
      </c>
      <c r="AR4" s="12">
        <v>32.58</v>
      </c>
      <c r="AS4" s="2"/>
      <c r="AT4" s="2"/>
      <c r="AU4" s="3">
        <v>2</v>
      </c>
      <c r="AV4" s="3"/>
      <c r="AW4" s="3"/>
      <c r="AX4" s="3"/>
      <c r="AY4" s="3"/>
      <c r="AZ4" s="3"/>
      <c r="BA4" s="6">
        <f>AR4+AS4+AT4</f>
        <v>32.58</v>
      </c>
      <c r="BB4" s="10">
        <f>AU4</f>
        <v>2</v>
      </c>
      <c r="BC4" s="3">
        <f>(AV4*5)+(AW4*10)+(AX4*10)+(AY4*15)+(AZ4*20)</f>
        <v>0</v>
      </c>
      <c r="BD4" s="11">
        <f>BA4+BB4+BC4</f>
        <v>34.58</v>
      </c>
      <c r="BE4" s="29">
        <f>(MIN(BD$3:BD$16)/BD4)*100</f>
        <v>100</v>
      </c>
      <c r="BF4" s="12">
        <v>32.83</v>
      </c>
      <c r="BG4" s="2"/>
      <c r="BH4" s="2"/>
      <c r="BI4" s="3">
        <v>7</v>
      </c>
      <c r="BJ4" s="3"/>
      <c r="BK4" s="3"/>
      <c r="BL4" s="3"/>
      <c r="BM4" s="3"/>
      <c r="BN4" s="3"/>
      <c r="BO4" s="6">
        <f>BF4+BG4+BH4</f>
        <v>32.83</v>
      </c>
      <c r="BP4" s="10">
        <f>BI4</f>
        <v>7</v>
      </c>
      <c r="BQ4" s="3">
        <f>(BJ4*5)+(BK4*10)+(BL4*10)+(BM4*15)+(BN4*20)</f>
        <v>0</v>
      </c>
      <c r="BR4" s="11">
        <f>IF(BF4="DQ",0,BO4+BP4+BQ4)</f>
        <v>39.83</v>
      </c>
      <c r="BS4" s="29">
        <f>(MIN(BR$3:BR$16)/BR4)*100</f>
        <v>94.200351493848871</v>
      </c>
      <c r="BT4" s="12"/>
      <c r="BU4" s="2"/>
      <c r="BV4" s="2"/>
      <c r="BW4" s="3"/>
      <c r="BX4" s="3"/>
      <c r="BY4" s="3"/>
      <c r="BZ4" s="3"/>
      <c r="CA4" s="3"/>
      <c r="CB4" s="3"/>
      <c r="CC4" s="6">
        <f>IF(BT4="DQ",0,BT4+BU4+BV4)</f>
        <v>0</v>
      </c>
      <c r="CD4" s="10">
        <f>BW4</f>
        <v>0</v>
      </c>
      <c r="CE4" s="3">
        <f>(BX4*5)+(BY4*10)+(BZ4*10)+(CA4*15)+(CB4*20)</f>
        <v>0</v>
      </c>
      <c r="CF4" s="11">
        <f>IF(BT4="DQ",0,CC4+CD4+CE4)</f>
        <v>0</v>
      </c>
      <c r="CG4" s="29" t="e">
        <f>(MIN(CF$3:CF$16)/CF4)*100</f>
        <v>#DIV/0!</v>
      </c>
      <c r="CH4" s="12"/>
      <c r="CI4" s="2"/>
      <c r="CJ4" s="3"/>
      <c r="CK4" s="3"/>
      <c r="CL4" s="3"/>
      <c r="CM4" s="3"/>
      <c r="CN4" s="3"/>
      <c r="CO4" s="6">
        <f>CH4+CI4</f>
        <v>0</v>
      </c>
      <c r="CP4" s="10">
        <f>CJ4/2</f>
        <v>0</v>
      </c>
      <c r="CQ4" s="3">
        <f>(CJ4*5)+(CK4*10)+(CL4*10)+(CM4*15)+(CN4*20)</f>
        <v>0</v>
      </c>
      <c r="CR4" s="11">
        <f>CO4+CP4+CQ4</f>
        <v>0</v>
      </c>
      <c r="CS4" s="12"/>
      <c r="CT4" s="2"/>
      <c r="CU4" s="3"/>
      <c r="CV4" s="3"/>
      <c r="CW4" s="3"/>
      <c r="CX4" s="3"/>
      <c r="CY4" s="3"/>
      <c r="CZ4" s="6">
        <f>CS4+CT4</f>
        <v>0</v>
      </c>
      <c r="DA4" s="10">
        <f>CU4/2</f>
        <v>0</v>
      </c>
      <c r="DB4" s="3">
        <f>(CV4*3)+(CW4*5)+(CX4*5)+(CY4*20)</f>
        <v>0</v>
      </c>
      <c r="DC4" s="11">
        <f>CZ4+DA4+DB4</f>
        <v>0</v>
      </c>
      <c r="DD4" s="12"/>
      <c r="DE4" s="2"/>
      <c r="DF4" s="3"/>
      <c r="DG4" s="3"/>
      <c r="DH4" s="3"/>
      <c r="DI4" s="3"/>
      <c r="DJ4" s="3"/>
      <c r="DK4" s="6">
        <f>DD4+DE4</f>
        <v>0</v>
      </c>
      <c r="DL4" s="10">
        <f>DF4/2</f>
        <v>0</v>
      </c>
      <c r="DM4" s="3">
        <f>(DG4*3)+(DH4*5)+(DI4*5)+(DJ4*20)</f>
        <v>0</v>
      </c>
      <c r="DN4" s="11">
        <f>DK4+DL4+DM4</f>
        <v>0</v>
      </c>
    </row>
    <row r="5" spans="1:118" ht="15">
      <c r="A5" s="33">
        <v>3</v>
      </c>
      <c r="B5" s="34">
        <v>3</v>
      </c>
      <c r="C5" s="43" t="s">
        <v>57</v>
      </c>
      <c r="D5" s="25"/>
      <c r="E5" s="9" t="s">
        <v>41</v>
      </c>
      <c r="F5" s="30">
        <f xml:space="preserve"> AB5+AQ5+BE5+BS5</f>
        <v>323.07804713620533</v>
      </c>
      <c r="G5" s="31">
        <f>H5+I5+J5</f>
        <v>172.15</v>
      </c>
      <c r="H5" s="21">
        <f>X5+AM5+BA5+BO5+CC5+CO5+CZ5+DK5</f>
        <v>122.15</v>
      </c>
      <c r="I5" s="7">
        <f>Z5+AO5+BC5+BQ5+CE5+CQ5+DB5+DM5</f>
        <v>0</v>
      </c>
      <c r="J5" s="23">
        <f>R5+AG5+AU5+BI5+BW5+CJ5+CU5+DF5</f>
        <v>50</v>
      </c>
      <c r="K5" s="12">
        <v>22.45</v>
      </c>
      <c r="L5" s="2"/>
      <c r="M5" s="2"/>
      <c r="N5" s="2"/>
      <c r="O5" s="2"/>
      <c r="P5" s="27"/>
      <c r="Q5" s="2"/>
      <c r="R5" s="3">
        <v>30</v>
      </c>
      <c r="S5" s="3"/>
      <c r="T5" s="3"/>
      <c r="U5" s="3"/>
      <c r="V5" s="3"/>
      <c r="W5" s="13"/>
      <c r="X5" s="6">
        <f>IF(K5="DQ",0,K5+L5+M5+N5+O5+P5+Q5)</f>
        <v>22.45</v>
      </c>
      <c r="Y5" s="10">
        <f>R5</f>
        <v>30</v>
      </c>
      <c r="Z5" s="3">
        <f>(S5*5)+(T5*10)+(U5*10)+(V5*15)+(W5*20)</f>
        <v>0</v>
      </c>
      <c r="AA5" s="11">
        <f>IF(K5="DQ",0,X5+Y5+Z5)</f>
        <v>52.45</v>
      </c>
      <c r="AB5" s="29">
        <f>(MIN(AA$3:AA$16)/AA5)*100</f>
        <v>74.165872259294559</v>
      </c>
      <c r="AC5" s="12">
        <v>22.46</v>
      </c>
      <c r="AD5" s="2"/>
      <c r="AE5" s="2"/>
      <c r="AF5" s="2"/>
      <c r="AG5" s="3">
        <v>0</v>
      </c>
      <c r="AH5" s="3"/>
      <c r="AI5" s="3"/>
      <c r="AJ5" s="3"/>
      <c r="AK5" s="3"/>
      <c r="AL5" s="3"/>
      <c r="AM5" s="6">
        <f>IF(AC5="DQ",0,AC5+AD5+AE5+AF5)</f>
        <v>22.46</v>
      </c>
      <c r="AN5" s="10">
        <f>AG5</f>
        <v>0</v>
      </c>
      <c r="AO5" s="3">
        <f>(AH5*5)+(AI5*10)+(AJ5*10)+(AK5*15)+(AL5*20)</f>
        <v>0</v>
      </c>
      <c r="AP5" s="11">
        <f>IF(AC5="DQ",0,AM5+AN5+AO5)</f>
        <v>22.46</v>
      </c>
      <c r="AQ5" s="29">
        <f>(MIN(AP$3:AP$16)/AP5)*100</f>
        <v>100</v>
      </c>
      <c r="AR5" s="12">
        <v>32.92</v>
      </c>
      <c r="AS5" s="2"/>
      <c r="AT5" s="2"/>
      <c r="AU5" s="3">
        <v>18</v>
      </c>
      <c r="AV5" s="3"/>
      <c r="AW5" s="3"/>
      <c r="AX5" s="3"/>
      <c r="AY5" s="3"/>
      <c r="AZ5" s="3"/>
      <c r="BA5" s="6">
        <f>AR5+AS5+AT5</f>
        <v>32.92</v>
      </c>
      <c r="BB5" s="10">
        <f>AU5</f>
        <v>18</v>
      </c>
      <c r="BC5" s="3">
        <f>(AV5*5)+(AW5*10)+(AX5*10)+(AY5*15)+(AZ5*20)</f>
        <v>0</v>
      </c>
      <c r="BD5" s="11">
        <f>BA5+BB5+BC5</f>
        <v>50.92</v>
      </c>
      <c r="BE5" s="29">
        <f>(MIN(BD$3:BD$16)/BD5)*100</f>
        <v>67.910447761194021</v>
      </c>
      <c r="BF5" s="12">
        <v>44.32</v>
      </c>
      <c r="BG5" s="2"/>
      <c r="BH5" s="2"/>
      <c r="BI5" s="3">
        <v>2</v>
      </c>
      <c r="BJ5" s="3"/>
      <c r="BK5" s="3"/>
      <c r="BL5" s="3"/>
      <c r="BM5" s="3"/>
      <c r="BN5" s="3"/>
      <c r="BO5" s="6">
        <f>BF5+BG5+BH5</f>
        <v>44.32</v>
      </c>
      <c r="BP5" s="10">
        <f>BI5</f>
        <v>2</v>
      </c>
      <c r="BQ5" s="3">
        <f>(BJ5*5)+(BK5*10)+(BL5*10)+(BM5*15)+(BN5*20)</f>
        <v>0</v>
      </c>
      <c r="BR5" s="11">
        <f>IF(BF5="DQ",0,BO5+BP5+BQ5)</f>
        <v>46.32</v>
      </c>
      <c r="BS5" s="29">
        <f>(MIN(BR$3:BR$16)/BR5)*100</f>
        <v>81.001727115716761</v>
      </c>
      <c r="BT5" s="12"/>
      <c r="BU5" s="2"/>
      <c r="BV5" s="2"/>
      <c r="BW5" s="3"/>
      <c r="BX5" s="3"/>
      <c r="BY5" s="3"/>
      <c r="BZ5" s="3"/>
      <c r="CA5" s="3"/>
      <c r="CB5" s="3"/>
      <c r="CC5" s="6">
        <f>IF(BT5="DQ",0,BT5+BU5+BV5)</f>
        <v>0</v>
      </c>
      <c r="CD5" s="10">
        <f>BW5</f>
        <v>0</v>
      </c>
      <c r="CE5" s="3">
        <f>(BX5*5)+(BY5*10)+(BZ5*10)+(CA5*15)+(CB5*20)</f>
        <v>0</v>
      </c>
      <c r="CF5" s="11">
        <f>IF(BT5="DQ",0,CC5+CD5+CE5)</f>
        <v>0</v>
      </c>
      <c r="CG5" s="29" t="e">
        <f>(MIN(CF$3:CF$16)/CF5)*100</f>
        <v>#DIV/0!</v>
      </c>
      <c r="CH5" s="12"/>
      <c r="CI5" s="2"/>
      <c r="CJ5" s="3"/>
      <c r="CK5" s="3"/>
      <c r="CL5" s="3"/>
      <c r="CM5" s="3"/>
      <c r="CN5" s="3"/>
      <c r="CO5" s="6">
        <f>CH5+CI5</f>
        <v>0</v>
      </c>
      <c r="CP5" s="10">
        <f>CJ5/2</f>
        <v>0</v>
      </c>
      <c r="CQ5" s="3">
        <f>(CJ5*5)+(CK5*10)+(CL5*10)+(CM5*15)+(CN5*20)</f>
        <v>0</v>
      </c>
      <c r="CR5" s="11">
        <f>CO5+CP5+CQ5</f>
        <v>0</v>
      </c>
      <c r="CS5" s="12"/>
      <c r="CT5" s="2"/>
      <c r="CU5" s="3"/>
      <c r="CV5" s="3"/>
      <c r="CW5" s="3"/>
      <c r="CX5" s="3"/>
      <c r="CY5" s="3"/>
      <c r="CZ5" s="6">
        <f>CS5+CT5</f>
        <v>0</v>
      </c>
      <c r="DA5" s="10">
        <f>CU5/2</f>
        <v>0</v>
      </c>
      <c r="DB5" s="3">
        <f>(CV5*3)+(CW5*5)+(CX5*5)+(CY5*20)</f>
        <v>0</v>
      </c>
      <c r="DC5" s="11">
        <f>CZ5+DA5+DB5</f>
        <v>0</v>
      </c>
      <c r="DD5" s="12"/>
      <c r="DE5" s="2"/>
      <c r="DF5" s="3"/>
      <c r="DG5" s="3"/>
      <c r="DH5" s="3"/>
      <c r="DI5" s="3"/>
      <c r="DJ5" s="3"/>
      <c r="DK5" s="6">
        <f>DD5+DE5</f>
        <v>0</v>
      </c>
      <c r="DL5" s="10">
        <f>DF5/2</f>
        <v>0</v>
      </c>
      <c r="DM5" s="3">
        <f>(DG5*3)+(DH5*5)+(DI5*5)+(DJ5*20)</f>
        <v>0</v>
      </c>
      <c r="DN5" s="11">
        <f>DK5+DL5+DM5</f>
        <v>0</v>
      </c>
    </row>
    <row r="6" spans="1:118" ht="15">
      <c r="A6" s="33">
        <v>4</v>
      </c>
      <c r="B6" s="34">
        <v>4</v>
      </c>
      <c r="C6" s="43" t="s">
        <v>44</v>
      </c>
      <c r="D6" s="9"/>
      <c r="E6" s="9" t="s">
        <v>41</v>
      </c>
      <c r="F6" s="30">
        <f xml:space="preserve"> AB6+AQ6+BE6+BS6</f>
        <v>319.93959133994025</v>
      </c>
      <c r="G6" s="31">
        <f>H6+I6+J6</f>
        <v>169.77</v>
      </c>
      <c r="H6" s="21">
        <f>X6+AM6+BA6+BO6+CC6+CO6+CZ6+DK6</f>
        <v>163.77000000000001</v>
      </c>
      <c r="I6" s="7">
        <f>Z6+AO6+BC6+BQ6+CE6+CQ6+DB6+DM6</f>
        <v>0</v>
      </c>
      <c r="J6" s="23">
        <f>R6+AG6+AU6+BI6+BW6+CJ6+CU6+DF6</f>
        <v>6</v>
      </c>
      <c r="K6" s="12">
        <v>33.9</v>
      </c>
      <c r="L6" s="2"/>
      <c r="M6" s="2"/>
      <c r="N6" s="2"/>
      <c r="O6" s="2"/>
      <c r="P6" s="2"/>
      <c r="Q6" s="2"/>
      <c r="R6" s="3">
        <v>5</v>
      </c>
      <c r="S6" s="3"/>
      <c r="T6" s="3"/>
      <c r="U6" s="3"/>
      <c r="V6" s="3"/>
      <c r="W6" s="13"/>
      <c r="X6" s="6">
        <f>IF(K6="DQ",0,K6+L6+M6+N6+O6+P6+Q6)</f>
        <v>33.9</v>
      </c>
      <c r="Y6" s="10">
        <f>R6</f>
        <v>5</v>
      </c>
      <c r="Z6" s="3">
        <f>(S6*5)+(T6*10)+(U6*10)+(V6*15)+(W6*20)</f>
        <v>0</v>
      </c>
      <c r="AA6" s="11">
        <f>IF(K6="DQ",0,X6+Y6+Z6)</f>
        <v>38.9</v>
      </c>
      <c r="AB6" s="29">
        <f>(MIN(AA$3:AA$16)/AA6)*100</f>
        <v>100</v>
      </c>
      <c r="AC6" s="12">
        <v>32.92</v>
      </c>
      <c r="AD6" s="2"/>
      <c r="AE6" s="2"/>
      <c r="AF6" s="2"/>
      <c r="AG6" s="3">
        <v>0</v>
      </c>
      <c r="AH6" s="3"/>
      <c r="AI6" s="3"/>
      <c r="AJ6" s="3"/>
      <c r="AK6" s="3"/>
      <c r="AL6" s="3"/>
      <c r="AM6" s="6">
        <f>IF(AC6="DQ",0,AC6+AD6+AE6+AF6)</f>
        <v>32.92</v>
      </c>
      <c r="AN6" s="10">
        <f>AG6</f>
        <v>0</v>
      </c>
      <c r="AO6" s="3">
        <f>(AH6*5)+(AI6*10)+(AJ6*10)+(AK6*15)+(AL6*20)</f>
        <v>0</v>
      </c>
      <c r="AP6" s="11">
        <f>IF(AC6="DQ",0,AM6+AN6+AO6)</f>
        <v>32.92</v>
      </c>
      <c r="AQ6" s="29">
        <f>(MIN(AP$3:AP$16)/AP6)*100</f>
        <v>68.226002430133661</v>
      </c>
      <c r="AR6" s="12">
        <v>39.520000000000003</v>
      </c>
      <c r="AS6" s="2"/>
      <c r="AT6" s="2"/>
      <c r="AU6" s="3">
        <v>0</v>
      </c>
      <c r="AV6" s="3"/>
      <c r="AW6" s="3"/>
      <c r="AX6" s="3"/>
      <c r="AY6" s="3"/>
      <c r="AZ6" s="3"/>
      <c r="BA6" s="6">
        <f>AR6+AS6+AT6</f>
        <v>39.520000000000003</v>
      </c>
      <c r="BB6" s="10">
        <f>AU6</f>
        <v>0</v>
      </c>
      <c r="BC6" s="3">
        <f>(AV6*5)+(AW6*10)+(AX6*10)+(AY6*15)+(AZ6*20)</f>
        <v>0</v>
      </c>
      <c r="BD6" s="11">
        <f>BA6+BB6+BC6</f>
        <v>39.520000000000003</v>
      </c>
      <c r="BE6" s="29">
        <f>(MIN(BD$3:BD$16)/BD6)*100</f>
        <v>87.499999999999986</v>
      </c>
      <c r="BF6" s="12">
        <v>57.43</v>
      </c>
      <c r="BG6" s="2"/>
      <c r="BH6" s="2"/>
      <c r="BI6" s="3">
        <v>1</v>
      </c>
      <c r="BJ6" s="3"/>
      <c r="BK6" s="3"/>
      <c r="BL6" s="3"/>
      <c r="BM6" s="3"/>
      <c r="BN6" s="3"/>
      <c r="BO6" s="6">
        <f>BF6+BG6+BH6</f>
        <v>57.43</v>
      </c>
      <c r="BP6" s="10">
        <f>BI6</f>
        <v>1</v>
      </c>
      <c r="BQ6" s="3">
        <f>(BJ6*5)+(BK6*10)+(BL6*10)+(BM6*15)+(BN6*20)</f>
        <v>0</v>
      </c>
      <c r="BR6" s="11">
        <f>IF(BF6="DQ",0,BO6+BP6+BQ6)</f>
        <v>58.43</v>
      </c>
      <c r="BS6" s="29">
        <f>(MIN(BR$3:BR$16)/BR6)*100</f>
        <v>64.213588909806603</v>
      </c>
      <c r="BT6" s="12"/>
      <c r="BU6" s="2"/>
      <c r="BV6" s="2"/>
      <c r="BW6" s="3"/>
      <c r="BX6" s="3"/>
      <c r="BY6" s="3"/>
      <c r="BZ6" s="3"/>
      <c r="CA6" s="3"/>
      <c r="CB6" s="3"/>
      <c r="CC6" s="6">
        <f>IF(BT6="DQ",0,BT6+BU6+BV6)</f>
        <v>0</v>
      </c>
      <c r="CD6" s="10">
        <f>BW6</f>
        <v>0</v>
      </c>
      <c r="CE6" s="3">
        <f>(BX6*5)+(BY6*10)+(BZ6*10)+(CA6*15)+(CB6*20)</f>
        <v>0</v>
      </c>
      <c r="CF6" s="11">
        <f>IF(BT6="DQ",0,CC6+CD6+CE6)</f>
        <v>0</v>
      </c>
      <c r="CG6" s="29" t="e">
        <f>(MIN(CF$3:CF$16)/CF6)*100</f>
        <v>#DIV/0!</v>
      </c>
      <c r="CH6" s="12"/>
      <c r="CI6" s="2"/>
      <c r="CJ6" s="3"/>
      <c r="CK6" s="3"/>
      <c r="CL6" s="3"/>
      <c r="CM6" s="3"/>
      <c r="CN6" s="3"/>
      <c r="CO6" s="6">
        <f>CH6+CI6</f>
        <v>0</v>
      </c>
      <c r="CP6" s="10">
        <f>CJ6/2</f>
        <v>0</v>
      </c>
      <c r="CQ6" s="3">
        <f>(CJ6*5)+(CK6*10)+(CL6*10)+(CM6*15)+(CN6*20)</f>
        <v>0</v>
      </c>
      <c r="CR6" s="11">
        <f>CO6+CP6+CQ6</f>
        <v>0</v>
      </c>
      <c r="CS6" s="12"/>
      <c r="CT6" s="2"/>
      <c r="CU6" s="3"/>
      <c r="CV6" s="3"/>
      <c r="CW6" s="3"/>
      <c r="CX6" s="3"/>
      <c r="CY6" s="3"/>
      <c r="CZ6" s="6">
        <f>CS6+CT6</f>
        <v>0</v>
      </c>
      <c r="DA6" s="10">
        <f>CU6/2</f>
        <v>0</v>
      </c>
      <c r="DB6" s="3">
        <f>(CV6*3)+(CW6*5)+(CX6*5)+(CY6*20)</f>
        <v>0</v>
      </c>
      <c r="DC6" s="11">
        <f>CZ6+DA6+DB6</f>
        <v>0</v>
      </c>
      <c r="DD6" s="12"/>
      <c r="DE6" s="2"/>
      <c r="DF6" s="3"/>
      <c r="DG6" s="3"/>
      <c r="DH6" s="3"/>
      <c r="DI6" s="3"/>
      <c r="DJ6" s="3"/>
      <c r="DK6" s="6">
        <f>DD6+DE6</f>
        <v>0</v>
      </c>
      <c r="DL6" s="10">
        <f>DF6/2</f>
        <v>0</v>
      </c>
      <c r="DM6" s="3">
        <f>(DG6*3)+(DH6*5)+(DI6*5)+(DJ6*20)</f>
        <v>0</v>
      </c>
      <c r="DN6" s="11">
        <f>DK6+DL6+DM6</f>
        <v>0</v>
      </c>
    </row>
    <row r="7" spans="1:118" ht="15">
      <c r="A7" s="33">
        <v>5</v>
      </c>
      <c r="B7" s="34">
        <v>5</v>
      </c>
      <c r="C7" s="43" t="s">
        <v>45</v>
      </c>
      <c r="D7" s="25"/>
      <c r="E7" s="44" t="s">
        <v>41</v>
      </c>
      <c r="F7" s="30">
        <f xml:space="preserve"> AB7+AQ7+BE7+BS7</f>
        <v>315.79084214311234</v>
      </c>
      <c r="G7" s="31">
        <f>H7+I7+J7</f>
        <v>172.9</v>
      </c>
      <c r="H7" s="21">
        <f>X7+AM7+BA7+BO7+CC7+CO7+CZ7+DK7</f>
        <v>127.9</v>
      </c>
      <c r="I7" s="7">
        <f>Z7+AO7+BC7+BQ7+CE7+CQ7+DB7+DM7</f>
        <v>10</v>
      </c>
      <c r="J7" s="23">
        <f>R7+AG7+AU7+BI7+BW7+CJ7+CU7+DF7</f>
        <v>35</v>
      </c>
      <c r="K7" s="12">
        <v>32.9</v>
      </c>
      <c r="L7" s="2"/>
      <c r="M7" s="2"/>
      <c r="N7" s="2"/>
      <c r="O7" s="2"/>
      <c r="P7" s="2"/>
      <c r="Q7" s="2"/>
      <c r="R7" s="3">
        <v>19</v>
      </c>
      <c r="S7" s="3"/>
      <c r="T7" s="3"/>
      <c r="U7" s="3"/>
      <c r="V7" s="3"/>
      <c r="W7" s="13"/>
      <c r="X7" s="6">
        <f>IF(K7="DQ",0,K7+L7+M7+N7+O7+P7+Q7)</f>
        <v>32.9</v>
      </c>
      <c r="Y7" s="10">
        <f>R7</f>
        <v>19</v>
      </c>
      <c r="Z7" s="3">
        <f>(S7*5)+(T7*10)+(U7*10)+(V7*15)+(W7*20)</f>
        <v>0</v>
      </c>
      <c r="AA7" s="11">
        <f>IF(K7="DQ",0,X7+Y7+Z7)</f>
        <v>51.9</v>
      </c>
      <c r="AB7" s="29">
        <f>(MIN(AA$3:AA$16)/AA7)*100</f>
        <v>74.95183044315992</v>
      </c>
      <c r="AC7" s="12">
        <v>25.49</v>
      </c>
      <c r="AD7" s="2"/>
      <c r="AE7" s="2"/>
      <c r="AF7" s="2"/>
      <c r="AG7" s="3">
        <v>0</v>
      </c>
      <c r="AH7" s="3"/>
      <c r="AI7" s="3"/>
      <c r="AJ7" s="3"/>
      <c r="AK7" s="3"/>
      <c r="AL7" s="3"/>
      <c r="AM7" s="6">
        <f>IF(AC7="DQ",0,AC7+AD7+AE7+AF7)</f>
        <v>25.49</v>
      </c>
      <c r="AN7" s="10">
        <f>AG7</f>
        <v>0</v>
      </c>
      <c r="AO7" s="3">
        <f>(AH7*5)+(AI7*10)+(AJ7*10)+(AK7*15)+(AL7*20)</f>
        <v>0</v>
      </c>
      <c r="AP7" s="11">
        <f>IF(AC7="DQ",0,AM7+AN7+AO7)</f>
        <v>25.49</v>
      </c>
      <c r="AQ7" s="29">
        <f>(MIN(AP$3:AP$16)/AP7)*100</f>
        <v>88.112985484503739</v>
      </c>
      <c r="AR7" s="12">
        <v>30.99</v>
      </c>
      <c r="AS7" s="2"/>
      <c r="AT7" s="2"/>
      <c r="AU7" s="3">
        <v>11</v>
      </c>
      <c r="AV7" s="3"/>
      <c r="AW7" s="3"/>
      <c r="AX7" s="3">
        <v>1</v>
      </c>
      <c r="AY7" s="3"/>
      <c r="AZ7" s="3"/>
      <c r="BA7" s="6">
        <f>AR7+AS7+AT7</f>
        <v>30.99</v>
      </c>
      <c r="BB7" s="10">
        <f>AU7</f>
        <v>11</v>
      </c>
      <c r="BC7" s="3">
        <f>(AV7*5)+(AW7*10)+(AX7*10)+(AY7*15)+(AZ7*20)</f>
        <v>10</v>
      </c>
      <c r="BD7" s="11">
        <f>BA7+BB7+BC7</f>
        <v>51.989999999999995</v>
      </c>
      <c r="BE7" s="29">
        <f>(MIN(BD$3:BD$16)/BD7)*100</f>
        <v>66.512790921331032</v>
      </c>
      <c r="BF7" s="12">
        <v>38.520000000000003</v>
      </c>
      <c r="BG7" s="2"/>
      <c r="BH7" s="2"/>
      <c r="BI7" s="3">
        <v>5</v>
      </c>
      <c r="BJ7" s="3"/>
      <c r="BK7" s="3"/>
      <c r="BL7" s="3"/>
      <c r="BM7" s="3"/>
      <c r="BN7" s="3"/>
      <c r="BO7" s="6">
        <f>BF7+BG7+BH7</f>
        <v>38.520000000000003</v>
      </c>
      <c r="BP7" s="10">
        <f>BI7</f>
        <v>5</v>
      </c>
      <c r="BQ7" s="3">
        <f>(BJ7*5)+(BK7*10)+(BL7*10)+(BM7*15)+(BN7*20)</f>
        <v>0</v>
      </c>
      <c r="BR7" s="11">
        <f>IF(BF7="DQ",0,BO7+BP7+BQ7)</f>
        <v>43.52</v>
      </c>
      <c r="BS7" s="29">
        <f>(MIN(BR$3:BR$16)/BR7)*100</f>
        <v>86.213235294117652</v>
      </c>
      <c r="BT7" s="12"/>
      <c r="BU7" s="2"/>
      <c r="BV7" s="2"/>
      <c r="BW7" s="3"/>
      <c r="BX7" s="3"/>
      <c r="BY7" s="3"/>
      <c r="BZ7" s="3"/>
      <c r="CA7" s="3"/>
      <c r="CB7" s="3"/>
      <c r="CC7" s="6">
        <f>IF(BT7="DQ",0,BT7+BU7+BV7)</f>
        <v>0</v>
      </c>
      <c r="CD7" s="10">
        <f>BW7</f>
        <v>0</v>
      </c>
      <c r="CE7" s="3">
        <f>(BX7*5)+(BY7*10)+(BZ7*10)+(CA7*15)+(CB7*20)</f>
        <v>0</v>
      </c>
      <c r="CF7" s="11">
        <f>IF(BT7="DQ",0,CC7+CD7+CE7)</f>
        <v>0</v>
      </c>
      <c r="CG7" s="29" t="e">
        <f>(MIN(CF$3:CF$16)/CF7)*100</f>
        <v>#DIV/0!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CJ7/2</f>
        <v>0</v>
      </c>
      <c r="CQ7" s="3">
        <f>(CJ7*5)+(CK7*10)+(CL7*10)+(CM7*15)+(CN7*20)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CU7/2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DF7/2</f>
        <v>0</v>
      </c>
      <c r="DM7" s="3">
        <f>(DG7*3)+(DH7*5)+(DI7*5)+(DJ7*20)</f>
        <v>0</v>
      </c>
      <c r="DN7" s="11">
        <f>DK7+DL7+DM7</f>
        <v>0</v>
      </c>
    </row>
    <row r="8" spans="1:118" ht="15">
      <c r="A8" s="33">
        <v>6</v>
      </c>
      <c r="B8" s="34">
        <v>6</v>
      </c>
      <c r="C8" s="43" t="s">
        <v>58</v>
      </c>
      <c r="D8" s="9"/>
      <c r="E8" s="9" t="s">
        <v>41</v>
      </c>
      <c r="F8" s="30">
        <f xml:space="preserve"> AB8+AQ8+BE8+BS8</f>
        <v>256.5479897810834</v>
      </c>
      <c r="G8" s="31">
        <f>H8+I8+J8</f>
        <v>207.16</v>
      </c>
      <c r="H8" s="21">
        <f>X8+AM8+BA8+BO8+CC8+CO8+CZ8+DK8</f>
        <v>169.16</v>
      </c>
      <c r="I8" s="7">
        <f>Z8+AO8+BC8+BQ8+CE8+CQ8+DB8+DM8</f>
        <v>5</v>
      </c>
      <c r="J8" s="23">
        <f>R8+AG8+AU8+BI8+BW8+CJ8+CU8+DF8</f>
        <v>33</v>
      </c>
      <c r="K8" s="12">
        <v>37.56</v>
      </c>
      <c r="L8" s="2"/>
      <c r="M8" s="2"/>
      <c r="N8" s="2"/>
      <c r="O8" s="2"/>
      <c r="P8" s="2"/>
      <c r="Q8" s="2"/>
      <c r="R8" s="3">
        <v>20</v>
      </c>
      <c r="S8" s="3"/>
      <c r="T8" s="3"/>
      <c r="U8" s="3"/>
      <c r="V8" s="3"/>
      <c r="W8" s="13"/>
      <c r="X8" s="6">
        <f>IF(K8="DQ",0,K8+L8+M8+N8+O8+P8+Q8)</f>
        <v>37.56</v>
      </c>
      <c r="Y8" s="10">
        <f>R8</f>
        <v>20</v>
      </c>
      <c r="Z8" s="3">
        <f>(S8*5)+(T8*10)+(U8*10)+(V8*15)+(W8*20)</f>
        <v>0</v>
      </c>
      <c r="AA8" s="11">
        <f>IF(K8="DQ",0,X8+Y8+Z8)</f>
        <v>57.56</v>
      </c>
      <c r="AB8" s="29">
        <f>(MIN(AA$3:AA$16)/AA8)*100</f>
        <v>67.581653926337722</v>
      </c>
      <c r="AC8" s="12">
        <v>36.82</v>
      </c>
      <c r="AD8" s="2"/>
      <c r="AE8" s="2"/>
      <c r="AF8" s="2"/>
      <c r="AG8" s="3">
        <v>10</v>
      </c>
      <c r="AH8" s="3"/>
      <c r="AI8" s="3"/>
      <c r="AJ8" s="3"/>
      <c r="AK8" s="3"/>
      <c r="AL8" s="3"/>
      <c r="AM8" s="6">
        <f>IF(AC8="DQ",0,AC8+AD8+AE8+AF8)</f>
        <v>36.82</v>
      </c>
      <c r="AN8" s="10">
        <f>AG8</f>
        <v>10</v>
      </c>
      <c r="AO8" s="3">
        <f>(AH8*5)+(AI8*10)+(AJ8*10)+(AK8*15)+(AL8*20)</f>
        <v>0</v>
      </c>
      <c r="AP8" s="11">
        <f>IF(AC8="DQ",0,AM8+AN8+AO8)</f>
        <v>46.82</v>
      </c>
      <c r="AQ8" s="29">
        <f>(MIN(AP$3:AP$16)/AP8)*100</f>
        <v>47.970952584365655</v>
      </c>
      <c r="AR8" s="12">
        <v>39.590000000000003</v>
      </c>
      <c r="AS8" s="2"/>
      <c r="AT8" s="2"/>
      <c r="AU8" s="3">
        <v>2</v>
      </c>
      <c r="AV8" s="3">
        <v>1</v>
      </c>
      <c r="AW8" s="3"/>
      <c r="AX8" s="3"/>
      <c r="AY8" s="3"/>
      <c r="AZ8" s="3"/>
      <c r="BA8" s="6">
        <f>AR8+AS8+AT8</f>
        <v>39.590000000000003</v>
      </c>
      <c r="BB8" s="10">
        <f>AU8</f>
        <v>2</v>
      </c>
      <c r="BC8" s="3">
        <f>(AV8*5)+(AW8*10)+(AX8*10)+(AY8*15)+(AZ8*20)</f>
        <v>5</v>
      </c>
      <c r="BD8" s="11">
        <f>BA8+BB8+BC8</f>
        <v>46.59</v>
      </c>
      <c r="BE8" s="29">
        <f>(MIN(BD$3:BD$16)/BD8)*100</f>
        <v>74.221936037776331</v>
      </c>
      <c r="BF8" s="12">
        <v>55.19</v>
      </c>
      <c r="BG8" s="2"/>
      <c r="BH8" s="2"/>
      <c r="BI8" s="3">
        <v>1</v>
      </c>
      <c r="BJ8" s="3"/>
      <c r="BK8" s="3"/>
      <c r="BL8" s="3"/>
      <c r="BM8" s="3"/>
      <c r="BN8" s="3"/>
      <c r="BO8" s="6">
        <f>BF8+BG8+BH8</f>
        <v>55.19</v>
      </c>
      <c r="BP8" s="10">
        <f>BI8</f>
        <v>1</v>
      </c>
      <c r="BQ8" s="3">
        <f>(BJ8*5)+(BK8*10)+(BL8*10)+(BM8*15)+(BN8*20)</f>
        <v>0</v>
      </c>
      <c r="BR8" s="11">
        <f>IF(BF8="DQ",0,BO8+BP8+BQ8)</f>
        <v>56.19</v>
      </c>
      <c r="BS8" s="29">
        <f>(MIN(BR$3:BR$16)/BR8)*100</f>
        <v>66.773447232603672</v>
      </c>
      <c r="BT8" s="12"/>
      <c r="BU8" s="2"/>
      <c r="BV8" s="2"/>
      <c r="BW8" s="3"/>
      <c r="BX8" s="3"/>
      <c r="BY8" s="3"/>
      <c r="BZ8" s="3"/>
      <c r="CA8" s="3"/>
      <c r="CB8" s="3"/>
      <c r="CC8" s="6">
        <f>IF(BT8="DQ",0,BT8+BU8+BV8)</f>
        <v>0</v>
      </c>
      <c r="CD8" s="10">
        <f>BW8</f>
        <v>0</v>
      </c>
      <c r="CE8" s="3">
        <f>(BX8*5)+(BY8*10)+(BZ8*10)+(CA8*15)+(CB8*20)</f>
        <v>0</v>
      </c>
      <c r="CF8" s="11">
        <f>IF(BT8="DQ",0,CC8+CD8+CE8)</f>
        <v>0</v>
      </c>
      <c r="CG8" s="29" t="e">
        <f>(MIN(CF$3:CF$16)/CF8)*100</f>
        <v>#DIV/0!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CJ8/2</f>
        <v>0</v>
      </c>
      <c r="CQ8" s="3">
        <f>(CJ8*5)+(CK8*10)+(CL8*10)+(CM8*15)+(CN8*20)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CU8/2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DF8/2</f>
        <v>0</v>
      </c>
      <c r="DM8" s="3">
        <f>(DG8*3)+(DH8*5)+(DI8*5)+(DJ8*20)</f>
        <v>0</v>
      </c>
      <c r="DN8" s="11">
        <f>DK8+DL8+DM8</f>
        <v>0</v>
      </c>
    </row>
    <row r="9" spans="1:118" ht="15">
      <c r="A9" s="33">
        <v>8</v>
      </c>
      <c r="B9" s="34">
        <v>7</v>
      </c>
      <c r="C9" s="8" t="s">
        <v>40</v>
      </c>
      <c r="D9" s="9"/>
      <c r="E9" s="9" t="s">
        <v>41</v>
      </c>
      <c r="F9" s="30">
        <f xml:space="preserve"> AB9+AQ9+BE9+BS9</f>
        <v>245.3818087702343</v>
      </c>
      <c r="G9" s="31">
        <f>H9+I9+J9</f>
        <v>229.24</v>
      </c>
      <c r="H9" s="21">
        <f>X9+AM9+BA9+BO9+CC9+CO9+CZ9+DK9</f>
        <v>163.24</v>
      </c>
      <c r="I9" s="7">
        <f>Z9+AO9+BC9+BQ9+CE9+CQ9+DB9+DM9</f>
        <v>10</v>
      </c>
      <c r="J9" s="23">
        <f>R9+AG9+AU9+BI9+BW9+CJ9+CU9+DF9</f>
        <v>56</v>
      </c>
      <c r="K9" s="12">
        <v>34.590000000000003</v>
      </c>
      <c r="L9" s="2"/>
      <c r="M9" s="2"/>
      <c r="N9" s="2"/>
      <c r="O9" s="2"/>
      <c r="P9" s="2"/>
      <c r="Q9" s="2"/>
      <c r="R9" s="3">
        <v>7</v>
      </c>
      <c r="S9" s="3"/>
      <c r="T9" s="3"/>
      <c r="U9" s="3"/>
      <c r="V9" s="3"/>
      <c r="W9" s="13"/>
      <c r="X9" s="6">
        <f>IF(K9="DQ",0,K9+L9+M9+N9+O9+P9+Q9)</f>
        <v>34.590000000000003</v>
      </c>
      <c r="Y9" s="10">
        <f>R9</f>
        <v>7</v>
      </c>
      <c r="Z9" s="3">
        <f>(S9*5)+(T9*10)+(U9*10)+(V9*15)+(W9*20)</f>
        <v>0</v>
      </c>
      <c r="AA9" s="11">
        <f>IF(K9="DQ",0,X9+Y9+Z9)</f>
        <v>41.59</v>
      </c>
      <c r="AB9" s="29">
        <f>(MIN(AA$3:AA$16)/AA9)*100</f>
        <v>93.532099062274582</v>
      </c>
      <c r="AC9" s="26">
        <v>47.31</v>
      </c>
      <c r="AD9" s="2"/>
      <c r="AE9" s="2"/>
      <c r="AF9" s="2"/>
      <c r="AG9" s="3">
        <v>0</v>
      </c>
      <c r="AH9" s="3"/>
      <c r="AI9" s="3"/>
      <c r="AJ9" s="3"/>
      <c r="AK9" s="3"/>
      <c r="AL9" s="3"/>
      <c r="AM9" s="6">
        <f>IF(AC9="DQ",0,AC9+AD9+AE9+AF9)</f>
        <v>47.31</v>
      </c>
      <c r="AN9" s="10">
        <f>AG9</f>
        <v>0</v>
      </c>
      <c r="AO9" s="3">
        <f>(AH9*5)+(AI9*10)+(AJ9*10)+(AK9*15)+(AL9*20)</f>
        <v>0</v>
      </c>
      <c r="AP9" s="11">
        <f>IF(AC9="DQ",0,AM9+AN9+AO9)</f>
        <v>47.31</v>
      </c>
      <c r="AQ9" s="29">
        <f>(MIN(AP$3:AP$16)/AP9)*100</f>
        <v>47.474106954132317</v>
      </c>
      <c r="AR9" s="12">
        <v>34.630000000000003</v>
      </c>
      <c r="AS9" s="2"/>
      <c r="AT9" s="2"/>
      <c r="AU9" s="3">
        <v>33</v>
      </c>
      <c r="AV9" s="3"/>
      <c r="AW9" s="3">
        <v>1</v>
      </c>
      <c r="AX9" s="3"/>
      <c r="AY9" s="3"/>
      <c r="AZ9" s="3"/>
      <c r="BA9" s="6">
        <f>IF(AR9="DQ",0,AR9+AS9+AT9)</f>
        <v>34.630000000000003</v>
      </c>
      <c r="BB9" s="10">
        <f>AU9</f>
        <v>33</v>
      </c>
      <c r="BC9" s="3">
        <f>(AV9*5)+(AW9*10)+(AX9*10)+(AY9*15)+(AZ9*20)</f>
        <v>10</v>
      </c>
      <c r="BD9" s="11">
        <f>IF(AR9="DQ",0,BA9+BB9+BC9)</f>
        <v>77.63</v>
      </c>
      <c r="BE9" s="29">
        <f>(MIN(BD$3:BD$16)/BD9)*100</f>
        <v>44.544634806131647</v>
      </c>
      <c r="BF9" s="12">
        <v>46.71</v>
      </c>
      <c r="BG9" s="2"/>
      <c r="BH9" s="2"/>
      <c r="BI9" s="3">
        <v>16</v>
      </c>
      <c r="BJ9" s="3"/>
      <c r="BK9" s="3"/>
      <c r="BL9" s="3"/>
      <c r="BM9" s="3"/>
      <c r="BN9" s="3"/>
      <c r="BO9" s="6">
        <f>IF(BF9="DQ",0,BF9+BG9+BH9)</f>
        <v>46.71</v>
      </c>
      <c r="BP9" s="10">
        <f>BI9</f>
        <v>16</v>
      </c>
      <c r="BQ9" s="3">
        <f>(BJ9*5)+(BK9*10)+(BL9*10)+(BM9*15)+(BN9*20)</f>
        <v>0</v>
      </c>
      <c r="BR9" s="11">
        <f>IF(BF9="DQ",0,BO9+BP9+BQ9)</f>
        <v>62.71</v>
      </c>
      <c r="BS9" s="29">
        <f>(MIN(BR$3:BR$16)/BR9)*100</f>
        <v>59.830967947695747</v>
      </c>
      <c r="BT9" s="12"/>
      <c r="BU9" s="2"/>
      <c r="BV9" s="2"/>
      <c r="BW9" s="3"/>
      <c r="BX9" s="3"/>
      <c r="BY9" s="3"/>
      <c r="BZ9" s="3"/>
      <c r="CA9" s="3"/>
      <c r="CB9" s="3"/>
      <c r="CC9" s="6">
        <f>IF(BT9="DQ",0,BT9+BU9+BV9)</f>
        <v>0</v>
      </c>
      <c r="CD9" s="10">
        <f>BW9</f>
        <v>0</v>
      </c>
      <c r="CE9" s="3">
        <f>(BX9*5)+(BY9*10)+(BZ9*10)+(CA9*15)+(CB9*20)</f>
        <v>0</v>
      </c>
      <c r="CF9" s="11">
        <f>IF(BT9="DQ",0,CC9+CD9+CE9)</f>
        <v>0</v>
      </c>
      <c r="CG9" s="29" t="e">
        <f>(MIN(CF$3:CF$16)/CF9)*100</f>
        <v>#DIV/0!</v>
      </c>
      <c r="CH9" s="12"/>
      <c r="CI9" s="2"/>
      <c r="CJ9" s="3"/>
      <c r="CK9" s="3"/>
      <c r="CL9" s="3"/>
      <c r="CM9" s="3"/>
      <c r="CN9" s="3"/>
      <c r="CO9" s="6">
        <f>CH9+CI9</f>
        <v>0</v>
      </c>
      <c r="CP9" s="10">
        <f>CJ9/2</f>
        <v>0</v>
      </c>
      <c r="CQ9" s="3">
        <f>(CJ9*5)+(CK9*10)+(CL9*10)+(CM9*15)+(CN9*20)</f>
        <v>0</v>
      </c>
      <c r="CR9" s="11">
        <f>CO9+CP9+CQ9</f>
        <v>0</v>
      </c>
      <c r="CS9" s="12"/>
      <c r="CT9" s="2"/>
      <c r="CU9" s="3"/>
      <c r="CV9" s="3"/>
      <c r="CW9" s="3"/>
      <c r="CX9" s="3"/>
      <c r="CY9" s="3"/>
      <c r="CZ9" s="6">
        <f>CS9+CT9</f>
        <v>0</v>
      </c>
      <c r="DA9" s="10">
        <f>CU9/2</f>
        <v>0</v>
      </c>
      <c r="DB9" s="3">
        <f>(CV9*3)+(CW9*5)+(CX9*5)+(CY9*20)</f>
        <v>0</v>
      </c>
      <c r="DC9" s="11">
        <f>CZ9+DA9+DB9</f>
        <v>0</v>
      </c>
      <c r="DD9" s="12"/>
      <c r="DE9" s="2"/>
      <c r="DF9" s="3"/>
      <c r="DG9" s="3"/>
      <c r="DH9" s="3"/>
      <c r="DI9" s="3"/>
      <c r="DJ9" s="3"/>
      <c r="DK9" s="6">
        <f>DD9+DE9</f>
        <v>0</v>
      </c>
      <c r="DL9" s="10">
        <f>DF9/2</f>
        <v>0</v>
      </c>
      <c r="DM9" s="3">
        <f>(DG9*3)+(DH9*5)+(DI9*5)+(DJ9*20)</f>
        <v>0</v>
      </c>
      <c r="DN9" s="11">
        <f>DK9+DL9+DM9</f>
        <v>0</v>
      </c>
    </row>
    <row r="10" spans="1:118" ht="15">
      <c r="A10" s="33">
        <v>9</v>
      </c>
      <c r="B10" s="34">
        <v>8</v>
      </c>
      <c r="C10" s="43" t="s">
        <v>42</v>
      </c>
      <c r="D10" s="9"/>
      <c r="E10" s="9" t="s">
        <v>41</v>
      </c>
      <c r="F10" s="30">
        <f xml:space="preserve"> AB10+AQ10+BE10+BS10</f>
        <v>241.73515874867769</v>
      </c>
      <c r="G10" s="31">
        <f>H10+I10+J10</f>
        <v>251.04999999999998</v>
      </c>
      <c r="H10" s="21">
        <f>X10+AM10+BA10+BO10+CC10+CO10+CZ10+DK10</f>
        <v>171.04999999999998</v>
      </c>
      <c r="I10" s="7">
        <f>Z10+AO10+BC10+BQ10+CE10+CQ10+DB10+DM10</f>
        <v>10</v>
      </c>
      <c r="J10" s="23">
        <f>R10+AG10+AU10+BI10+BW10+CJ10+CU10+DF10</f>
        <v>70</v>
      </c>
      <c r="K10" s="12">
        <v>38.61</v>
      </c>
      <c r="L10" s="2"/>
      <c r="M10" s="2"/>
      <c r="N10" s="2"/>
      <c r="O10" s="2"/>
      <c r="P10" s="2"/>
      <c r="Q10" s="2"/>
      <c r="R10" s="3">
        <v>64</v>
      </c>
      <c r="S10" s="3"/>
      <c r="T10" s="3"/>
      <c r="U10" s="3">
        <v>1</v>
      </c>
      <c r="V10" s="3"/>
      <c r="W10" s="13"/>
      <c r="X10" s="6">
        <f>IF(K10="DQ",0,K10+L10+M10+N10+O10+P10+Q10)</f>
        <v>38.61</v>
      </c>
      <c r="Y10" s="10">
        <f>R10</f>
        <v>64</v>
      </c>
      <c r="Z10" s="3">
        <f>(S10*5)+(T10*10)+(U10*10)+(V10*15)+(W10*20)</f>
        <v>10</v>
      </c>
      <c r="AA10" s="11">
        <f>IF(K10="DQ",0,X10+Y10+Z10)</f>
        <v>112.61</v>
      </c>
      <c r="AB10" s="29">
        <f>(MIN(AA$3:AA$16)/AA10)*100</f>
        <v>34.544001420832963</v>
      </c>
      <c r="AC10" s="12">
        <v>41.27</v>
      </c>
      <c r="AD10" s="2"/>
      <c r="AE10" s="2"/>
      <c r="AF10" s="2"/>
      <c r="AG10" s="3">
        <v>0</v>
      </c>
      <c r="AH10" s="3"/>
      <c r="AI10" s="3"/>
      <c r="AJ10" s="3"/>
      <c r="AK10" s="3"/>
      <c r="AL10" s="3"/>
      <c r="AM10" s="6">
        <f>IF(AC10="DQ",0,AC10+AD10+AE10+AF10)</f>
        <v>41.27</v>
      </c>
      <c r="AN10" s="10">
        <f>AG10</f>
        <v>0</v>
      </c>
      <c r="AO10" s="3">
        <f>(AH10*5)+(AI10*10)+(AJ10*10)+(AK10*15)+(AL10*20)</f>
        <v>0</v>
      </c>
      <c r="AP10" s="11">
        <f>IF(AC10="DQ",0,AM10+AN10+AO10)</f>
        <v>41.27</v>
      </c>
      <c r="AQ10" s="29">
        <f>(MIN(AP$3:AP$16)/AP10)*100</f>
        <v>54.422098376544703</v>
      </c>
      <c r="AR10" s="12">
        <v>38.35</v>
      </c>
      <c r="AS10" s="2"/>
      <c r="AT10" s="2"/>
      <c r="AU10" s="3">
        <v>1</v>
      </c>
      <c r="AV10" s="3"/>
      <c r="AW10" s="3"/>
      <c r="AX10" s="3"/>
      <c r="AY10" s="3"/>
      <c r="AZ10" s="3"/>
      <c r="BA10" s="6">
        <f>AR10+AS10+AT10</f>
        <v>38.35</v>
      </c>
      <c r="BB10" s="10">
        <f>AU10</f>
        <v>1</v>
      </c>
      <c r="BC10" s="3">
        <f>(AV10*5)+(AW10*10)+(AX10*10)+(AY10*15)+(AZ10*20)</f>
        <v>0</v>
      </c>
      <c r="BD10" s="11">
        <f>BA10+BB10+BC10</f>
        <v>39.35</v>
      </c>
      <c r="BE10" s="29">
        <f>(MIN(BD$3:BD$16)/BD10)*100</f>
        <v>87.878017789072416</v>
      </c>
      <c r="BF10" s="12">
        <v>52.82</v>
      </c>
      <c r="BG10" s="2"/>
      <c r="BH10" s="2"/>
      <c r="BI10" s="3">
        <v>5</v>
      </c>
      <c r="BJ10" s="3"/>
      <c r="BK10" s="3"/>
      <c r="BL10" s="3"/>
      <c r="BM10" s="3"/>
      <c r="BN10" s="3"/>
      <c r="BO10" s="6">
        <f>BF10+BG10+BH10</f>
        <v>52.82</v>
      </c>
      <c r="BP10" s="10">
        <f>BI10</f>
        <v>5</v>
      </c>
      <c r="BQ10" s="3">
        <f>(BJ10*5)+(BK10*10)+(BL10*10)+(BM10*15)+(BN10*20)</f>
        <v>0</v>
      </c>
      <c r="BR10" s="11">
        <f>IF(BF10="DQ",0,BO10+BP10+BQ10)</f>
        <v>57.82</v>
      </c>
      <c r="BS10" s="29">
        <f>(MIN(BR$3:BR$16)/BR10)*100</f>
        <v>64.891041162227609</v>
      </c>
      <c r="BT10" s="12"/>
      <c r="BU10" s="2"/>
      <c r="BV10" s="2"/>
      <c r="BW10" s="3"/>
      <c r="BX10" s="3"/>
      <c r="BY10" s="3"/>
      <c r="BZ10" s="3"/>
      <c r="CA10" s="3"/>
      <c r="CB10" s="3"/>
      <c r="CC10" s="6">
        <f>IF(BT10="DQ",0,BT10+BU10+BV10)</f>
        <v>0</v>
      </c>
      <c r="CD10" s="10">
        <f>BW10</f>
        <v>0</v>
      </c>
      <c r="CE10" s="3">
        <f>(BX10*5)+(BY10*10)+(BZ10*10)+(CA10*15)+(CB10*20)</f>
        <v>0</v>
      </c>
      <c r="CF10" s="11">
        <f>IF(BT10="DQ",0,CC10+CD10+CE10)</f>
        <v>0</v>
      </c>
      <c r="CG10" s="29" t="e">
        <f>(MIN(CF$3:CF$16)/CF10)*100</f>
        <v>#DIV/0!</v>
      </c>
      <c r="CH10" s="12"/>
      <c r="CI10" s="2"/>
      <c r="CJ10" s="3"/>
      <c r="CK10" s="3"/>
      <c r="CL10" s="3"/>
      <c r="CM10" s="3"/>
      <c r="CN10" s="3"/>
      <c r="CO10" s="6">
        <f>CH10+CI10</f>
        <v>0</v>
      </c>
      <c r="CP10" s="10">
        <f>CJ10/2</f>
        <v>0</v>
      </c>
      <c r="CQ10" s="3">
        <f>(CJ10*5)+(CK10*10)+(CL10*10)+(CM10*15)+(CN10*20)</f>
        <v>0</v>
      </c>
      <c r="CR10" s="11">
        <f>CO10+CP10+CQ10</f>
        <v>0</v>
      </c>
      <c r="CS10" s="12"/>
      <c r="CT10" s="2"/>
      <c r="CU10" s="3"/>
      <c r="CV10" s="3"/>
      <c r="CW10" s="3"/>
      <c r="CX10" s="3"/>
      <c r="CY10" s="3"/>
      <c r="CZ10" s="6">
        <f>CS10+CT10</f>
        <v>0</v>
      </c>
      <c r="DA10" s="10">
        <f>CU10/2</f>
        <v>0</v>
      </c>
      <c r="DB10" s="3">
        <f>(CV10*3)+(CW10*5)+(CX10*5)+(CY10*20)</f>
        <v>0</v>
      </c>
      <c r="DC10" s="11">
        <f>CZ10+DA10+DB10</f>
        <v>0</v>
      </c>
      <c r="DD10" s="12"/>
      <c r="DE10" s="2"/>
      <c r="DF10" s="3"/>
      <c r="DG10" s="3"/>
      <c r="DH10" s="3"/>
      <c r="DI10" s="3"/>
      <c r="DJ10" s="3"/>
      <c r="DK10" s="6">
        <f>DD10+DE10</f>
        <v>0</v>
      </c>
      <c r="DL10" s="10">
        <f>DF10/2</f>
        <v>0</v>
      </c>
      <c r="DM10" s="3">
        <f>(DG10*3)+(DH10*5)+(DI10*5)+(DJ10*20)</f>
        <v>0</v>
      </c>
      <c r="DN10" s="11">
        <f>DK10+DL10+DM10</f>
        <v>0</v>
      </c>
    </row>
    <row r="11" spans="1:118" ht="15">
      <c r="A11" s="33">
        <v>10</v>
      </c>
      <c r="B11" s="34">
        <v>9</v>
      </c>
      <c r="C11" s="43" t="s">
        <v>53</v>
      </c>
      <c r="D11" s="25"/>
      <c r="E11" s="44" t="s">
        <v>41</v>
      </c>
      <c r="F11" s="30">
        <f xml:space="preserve"> AB11+AQ11+BE11+BS11</f>
        <v>231.91620786358217</v>
      </c>
      <c r="G11" s="31">
        <f>H11+I11+J11</f>
        <v>291.08999999999997</v>
      </c>
      <c r="H11" s="21">
        <f>X11+AM11+BA11+BO11+CC11+CO11+CZ11+DK11</f>
        <v>150.08999999999997</v>
      </c>
      <c r="I11" s="7">
        <f>Z11+AO11+BC11+BQ11+CE11+CQ11+DB11+DM11</f>
        <v>20</v>
      </c>
      <c r="J11" s="23">
        <f>R11+AG11+AU11+BI11+BW11+CJ11+CU11+DF11</f>
        <v>121</v>
      </c>
      <c r="K11" s="12">
        <v>32.54</v>
      </c>
      <c r="L11" s="2"/>
      <c r="M11" s="2"/>
      <c r="N11" s="2"/>
      <c r="O11" s="2"/>
      <c r="P11" s="2"/>
      <c r="Q11" s="2"/>
      <c r="R11" s="3">
        <v>102</v>
      </c>
      <c r="S11" s="3"/>
      <c r="T11" s="3"/>
      <c r="U11" s="3">
        <v>2</v>
      </c>
      <c r="V11" s="3"/>
      <c r="W11" s="13"/>
      <c r="X11" s="6">
        <f>IF(K11="DQ",0,K11+L11+M11+N11+O11+P11+Q11)</f>
        <v>32.54</v>
      </c>
      <c r="Y11" s="10">
        <f>R11</f>
        <v>102</v>
      </c>
      <c r="Z11" s="3">
        <f>(S11*5)+(T11*10)+(U11*10)+(V11*15)+(W11*20)</f>
        <v>20</v>
      </c>
      <c r="AA11" s="11">
        <f>IF(K11="DQ",0,X11+Y11+Z11)</f>
        <v>154.54</v>
      </c>
      <c r="AB11" s="29">
        <f>(MIN(AA$3:AA$16)/AA11)*100</f>
        <v>25.171476640352015</v>
      </c>
      <c r="AC11" s="12">
        <v>38.25</v>
      </c>
      <c r="AD11" s="2"/>
      <c r="AE11" s="2"/>
      <c r="AF11" s="2"/>
      <c r="AG11" s="3">
        <v>0</v>
      </c>
      <c r="AH11" s="3"/>
      <c r="AI11" s="3"/>
      <c r="AJ11" s="3"/>
      <c r="AK11" s="3"/>
      <c r="AL11" s="3"/>
      <c r="AM11" s="6">
        <f>IF(AC11="DQ",0,AC11+AD11+AE11+AF11)</f>
        <v>38.25</v>
      </c>
      <c r="AN11" s="10">
        <f>AG11</f>
        <v>0</v>
      </c>
      <c r="AO11" s="3">
        <f>(AH11*5)+(AI11*10)+(AJ11*10)+(AK11*15)+(AL11*20)</f>
        <v>0</v>
      </c>
      <c r="AP11" s="11">
        <f>IF(AC11="DQ",0,AM11+AN11+AO11)</f>
        <v>38.25</v>
      </c>
      <c r="AQ11" s="29">
        <f>(MIN(AP$3:AP$16)/AP11)*100</f>
        <v>58.718954248366018</v>
      </c>
      <c r="AR11" s="12">
        <v>33.39</v>
      </c>
      <c r="AS11" s="2"/>
      <c r="AT11" s="2"/>
      <c r="AU11" s="3">
        <v>10</v>
      </c>
      <c r="AV11" s="3"/>
      <c r="AW11" s="3"/>
      <c r="AX11" s="3"/>
      <c r="AY11" s="3"/>
      <c r="AZ11" s="3"/>
      <c r="BA11" s="6">
        <f>AR11+AS11+AT11</f>
        <v>33.39</v>
      </c>
      <c r="BB11" s="10">
        <f>AU11</f>
        <v>10</v>
      </c>
      <c r="BC11" s="3">
        <f>(AV11*5)+(AW11*10)+(AX11*10)+(AY11*15)+(AZ11*20)</f>
        <v>0</v>
      </c>
      <c r="BD11" s="11">
        <f>BA11+BB11+BC11</f>
        <v>43.39</v>
      </c>
      <c r="BE11" s="29">
        <f>(MIN(BD$3:BD$16)/BD11)*100</f>
        <v>79.695782438349852</v>
      </c>
      <c r="BF11" s="12">
        <v>45.91</v>
      </c>
      <c r="BG11" s="2"/>
      <c r="BH11" s="2"/>
      <c r="BI11" s="3">
        <v>9</v>
      </c>
      <c r="BJ11" s="3"/>
      <c r="BK11" s="3"/>
      <c r="BL11" s="3"/>
      <c r="BM11" s="3"/>
      <c r="BN11" s="3"/>
      <c r="BO11" s="6">
        <f>BF11+BG11+BH11</f>
        <v>45.91</v>
      </c>
      <c r="BP11" s="10">
        <f>BI11</f>
        <v>9</v>
      </c>
      <c r="BQ11" s="3">
        <f>(BJ11*5)+(BK11*10)+(BL11*10)+(BM11*15)+(BN11*20)</f>
        <v>0</v>
      </c>
      <c r="BR11" s="11">
        <f>IF(BF11="DQ",0,BO11+BP11+BQ11)</f>
        <v>54.91</v>
      </c>
      <c r="BS11" s="29">
        <f>(MIN(BR$3:BR$16)/BR11)*100</f>
        <v>68.329994536514306</v>
      </c>
      <c r="BT11" s="12"/>
      <c r="BU11" s="2"/>
      <c r="BV11" s="2"/>
      <c r="BW11" s="3"/>
      <c r="BX11" s="3"/>
      <c r="BY11" s="3"/>
      <c r="BZ11" s="3"/>
      <c r="CA11" s="3"/>
      <c r="CB11" s="3"/>
      <c r="CC11" s="6">
        <f>IF(BT11="DQ",0,BT11+BU11+BV11)</f>
        <v>0</v>
      </c>
      <c r="CD11" s="10">
        <f>BW11</f>
        <v>0</v>
      </c>
      <c r="CE11" s="3">
        <f>(BX11*5)+(BY11*10)+(BZ11*10)+(CA11*15)+(CB11*20)</f>
        <v>0</v>
      </c>
      <c r="CF11" s="11">
        <f>IF(BT11="DQ",0,CC11+CD11+CE11)</f>
        <v>0</v>
      </c>
      <c r="CG11" s="29" t="e">
        <f>(MIN(CF$3:CF$16)/CF11)*100</f>
        <v>#DIV/0!</v>
      </c>
      <c r="CH11" s="12"/>
      <c r="CI11" s="2"/>
      <c r="CJ11" s="3"/>
      <c r="CK11" s="3"/>
      <c r="CL11" s="3"/>
      <c r="CM11" s="3"/>
      <c r="CN11" s="3"/>
      <c r="CO11" s="6">
        <f>CH11+CI11</f>
        <v>0</v>
      </c>
      <c r="CP11" s="10">
        <f>CJ11/2</f>
        <v>0</v>
      </c>
      <c r="CQ11" s="3">
        <f>(CJ11*5)+(CK11*10)+(CL11*10)+(CM11*15)+(CN11*20)</f>
        <v>0</v>
      </c>
      <c r="CR11" s="11">
        <f>CO11+CP11+CQ11</f>
        <v>0</v>
      </c>
      <c r="CS11" s="12"/>
      <c r="CT11" s="2"/>
      <c r="CU11" s="3"/>
      <c r="CV11" s="3"/>
      <c r="CW11" s="3"/>
      <c r="CX11" s="3"/>
      <c r="CY11" s="3"/>
      <c r="CZ11" s="6">
        <f>CS11+CT11</f>
        <v>0</v>
      </c>
      <c r="DA11" s="10">
        <f>CU11/2</f>
        <v>0</v>
      </c>
      <c r="DB11" s="3">
        <f>(CV11*3)+(CW11*5)+(CX11*5)+(CY11*20)</f>
        <v>0</v>
      </c>
      <c r="DC11" s="11">
        <f>CZ11+DA11+DB11</f>
        <v>0</v>
      </c>
      <c r="DD11" s="12"/>
      <c r="DE11" s="2"/>
      <c r="DF11" s="3"/>
      <c r="DG11" s="3"/>
      <c r="DH11" s="3"/>
      <c r="DI11" s="3"/>
      <c r="DJ11" s="3"/>
      <c r="DK11" s="6">
        <f>DD11+DE11</f>
        <v>0</v>
      </c>
      <c r="DL11" s="10">
        <f>DF11/2</f>
        <v>0</v>
      </c>
      <c r="DM11" s="3">
        <f>(DG11*3)+(DH11*5)+(DI11*5)+(DJ11*20)</f>
        <v>0</v>
      </c>
      <c r="DN11" s="11">
        <f>DK11+DL11+DM11</f>
        <v>0</v>
      </c>
    </row>
    <row r="12" spans="1:118" ht="15">
      <c r="A12" s="33">
        <v>11</v>
      </c>
      <c r="B12" s="34">
        <v>10</v>
      </c>
      <c r="C12" s="43" t="s">
        <v>43</v>
      </c>
      <c r="D12" s="25"/>
      <c r="E12" s="44" t="s">
        <v>41</v>
      </c>
      <c r="F12" s="30">
        <f xml:space="preserve"> AB12+AQ12+BE12+BS12</f>
        <v>227.57818354130251</v>
      </c>
      <c r="G12" s="31">
        <f>H12+I12+J12</f>
        <v>277.89</v>
      </c>
      <c r="H12" s="21">
        <f>X12+AM12+BA12+BO12+CC12+CO12+CZ12+DK12</f>
        <v>168.89</v>
      </c>
      <c r="I12" s="7">
        <f>Z12+AO12+BC12+BQ12+CE12+CQ12+DB12+DM12</f>
        <v>15</v>
      </c>
      <c r="J12" s="23">
        <f>R12+AG12+AU12+BI12+BW12+CJ12+CU12+DF12</f>
        <v>94</v>
      </c>
      <c r="K12" s="12">
        <v>35.799999999999997</v>
      </c>
      <c r="L12" s="2"/>
      <c r="M12" s="2"/>
      <c r="N12" s="2"/>
      <c r="O12" s="2"/>
      <c r="P12" s="2"/>
      <c r="Q12" s="2"/>
      <c r="R12" s="3">
        <v>81</v>
      </c>
      <c r="S12" s="3">
        <v>1</v>
      </c>
      <c r="T12" s="3"/>
      <c r="U12" s="3">
        <v>1</v>
      </c>
      <c r="V12" s="3"/>
      <c r="W12" s="13"/>
      <c r="X12" s="6">
        <f>IF(K12="DQ",0,K12+L12+M12+N12+O12+P12+Q12)</f>
        <v>35.799999999999997</v>
      </c>
      <c r="Y12" s="10">
        <f>R12</f>
        <v>81</v>
      </c>
      <c r="Z12" s="3">
        <f>(S12*5)+(T12*10)+(U12*10)+(V12*15)+(W12*20)</f>
        <v>15</v>
      </c>
      <c r="AA12" s="11">
        <f>IF(K12="DQ",0,X12+Y12+Z12)</f>
        <v>131.80000000000001</v>
      </c>
      <c r="AB12" s="29">
        <f>(MIN(AA$3:AA$16)/AA12)*100</f>
        <v>29.514415781487095</v>
      </c>
      <c r="AC12" s="12">
        <v>53.8</v>
      </c>
      <c r="AD12" s="2"/>
      <c r="AE12" s="2"/>
      <c r="AF12" s="2"/>
      <c r="AG12" s="3">
        <v>0</v>
      </c>
      <c r="AH12" s="3"/>
      <c r="AI12" s="3"/>
      <c r="AJ12" s="3"/>
      <c r="AK12" s="3"/>
      <c r="AL12" s="3"/>
      <c r="AM12" s="6">
        <f>IF(AC12="DQ",0,AC12+AD12+AE12+AF12)</f>
        <v>53.8</v>
      </c>
      <c r="AN12" s="10">
        <f>AG12</f>
        <v>0</v>
      </c>
      <c r="AO12" s="3">
        <f>(AH12*5)+(AI12*10)+(AJ12*10)+(AK12*15)+(AL12*20)</f>
        <v>0</v>
      </c>
      <c r="AP12" s="11">
        <f>IF(AC12="DQ",0,AM12+AN12+AO12)</f>
        <v>53.8</v>
      </c>
      <c r="AQ12" s="29">
        <f>(MIN(AP$3:AP$16)/AP12)*100</f>
        <v>41.747211895910787</v>
      </c>
      <c r="AR12" s="12">
        <v>37.56</v>
      </c>
      <c r="AS12" s="2"/>
      <c r="AT12" s="2"/>
      <c r="AU12" s="3">
        <v>9</v>
      </c>
      <c r="AV12" s="3"/>
      <c r="AW12" s="3"/>
      <c r="AX12" s="3"/>
      <c r="AY12" s="3"/>
      <c r="AZ12" s="3"/>
      <c r="BA12" s="6">
        <f>AR12+AS12+AT12</f>
        <v>37.56</v>
      </c>
      <c r="BB12" s="10">
        <f>AU12</f>
        <v>9</v>
      </c>
      <c r="BC12" s="3">
        <f>(AV12*5)+(AW12*10)+(AX12*10)+(AY12*15)+(AZ12*20)</f>
        <v>0</v>
      </c>
      <c r="BD12" s="11">
        <f>BA12+BB12+BC12</f>
        <v>46.56</v>
      </c>
      <c r="BE12" s="29">
        <f>(MIN(BD$3:BD$16)/BD12)*100</f>
        <v>74.269759450171819</v>
      </c>
      <c r="BF12" s="12">
        <v>41.73</v>
      </c>
      <c r="BG12" s="2"/>
      <c r="BH12" s="2"/>
      <c r="BI12" s="3">
        <v>4</v>
      </c>
      <c r="BJ12" s="3"/>
      <c r="BK12" s="3"/>
      <c r="BL12" s="3"/>
      <c r="BM12" s="3"/>
      <c r="BN12" s="3"/>
      <c r="BO12" s="6">
        <f>BF12+BG12+BH12</f>
        <v>41.73</v>
      </c>
      <c r="BP12" s="10">
        <f>BI12</f>
        <v>4</v>
      </c>
      <c r="BQ12" s="3">
        <f>(BJ12*5)+(BK12*10)+(BL12*10)+(BM12*15)+(BN12*20)</f>
        <v>0</v>
      </c>
      <c r="BR12" s="11">
        <f>IF(BF12="DQ",0,BO12+BP12+BQ12)</f>
        <v>45.73</v>
      </c>
      <c r="BS12" s="29">
        <f>(MIN(BR$3:BR$16)/BR12)*100</f>
        <v>82.046796413732793</v>
      </c>
      <c r="BT12" s="12"/>
      <c r="BU12" s="2"/>
      <c r="BV12" s="2"/>
      <c r="BW12" s="3"/>
      <c r="BX12" s="3"/>
      <c r="BY12" s="3"/>
      <c r="BZ12" s="3"/>
      <c r="CA12" s="3"/>
      <c r="CB12" s="3"/>
      <c r="CC12" s="6">
        <f>IF(BT12="DQ",0,BT12+BU12+BV12)</f>
        <v>0</v>
      </c>
      <c r="CD12" s="10">
        <f>BW12</f>
        <v>0</v>
      </c>
      <c r="CE12" s="3">
        <f>(BX12*5)+(BY12*10)+(BZ12*10)+(CA12*15)+(CB12*20)</f>
        <v>0</v>
      </c>
      <c r="CF12" s="11">
        <f>IF(BT12="DQ",0,CC12+CD12+CE12)</f>
        <v>0</v>
      </c>
      <c r="CG12" s="29" t="e">
        <f>(MIN(CF$3:CF$16)/CF12)*100</f>
        <v>#DIV/0!</v>
      </c>
      <c r="CH12" s="12"/>
      <c r="CI12" s="2"/>
      <c r="CJ12" s="3"/>
      <c r="CK12" s="3"/>
      <c r="CL12" s="3"/>
      <c r="CM12" s="3"/>
      <c r="CN12" s="3"/>
      <c r="CO12" s="6">
        <f>CH12+CI12</f>
        <v>0</v>
      </c>
      <c r="CP12" s="10">
        <f>CJ12/2</f>
        <v>0</v>
      </c>
      <c r="CQ12" s="3">
        <f>(CJ12*5)+(CK12*10)+(CL12*10)+(CM12*15)+(CN12*20)</f>
        <v>0</v>
      </c>
      <c r="CR12" s="11">
        <f>CO12+CP12+CQ12</f>
        <v>0</v>
      </c>
      <c r="CS12" s="12"/>
      <c r="CT12" s="2"/>
      <c r="CU12" s="3"/>
      <c r="CV12" s="3"/>
      <c r="CW12" s="3"/>
      <c r="CX12" s="3"/>
      <c r="CY12" s="3"/>
      <c r="CZ12" s="6">
        <f>CS12+CT12</f>
        <v>0</v>
      </c>
      <c r="DA12" s="10">
        <f>CU12/2</f>
        <v>0</v>
      </c>
      <c r="DB12" s="3">
        <f>(CV12*3)+(CW12*5)+(CX12*5)+(CY12*20)</f>
        <v>0</v>
      </c>
      <c r="DC12" s="11">
        <f>CZ12+DA12+DB12</f>
        <v>0</v>
      </c>
      <c r="DD12" s="12"/>
      <c r="DE12" s="2"/>
      <c r="DF12" s="3"/>
      <c r="DG12" s="3"/>
      <c r="DH12" s="3"/>
      <c r="DI12" s="3"/>
      <c r="DJ12" s="3"/>
      <c r="DK12" s="6">
        <f>DD12+DE12</f>
        <v>0</v>
      </c>
      <c r="DL12" s="10">
        <f>DF12/2</f>
        <v>0</v>
      </c>
      <c r="DM12" s="3">
        <f>(DG12*3)+(DH12*5)+(DI12*5)+(DJ12*20)</f>
        <v>0</v>
      </c>
      <c r="DN12" s="11">
        <f>DK12+DL12+DM12</f>
        <v>0</v>
      </c>
    </row>
    <row r="13" spans="1:118" ht="15">
      <c r="A13" s="33">
        <v>12</v>
      </c>
      <c r="B13" s="34">
        <v>11</v>
      </c>
      <c r="C13" s="43" t="s">
        <v>51</v>
      </c>
      <c r="D13" s="25"/>
      <c r="E13" s="44" t="s">
        <v>41</v>
      </c>
      <c r="F13" s="30">
        <f xml:space="preserve"> AB13+AQ13+BE13+BS13</f>
        <v>221.35625485363749</v>
      </c>
      <c r="G13" s="31">
        <f>H13+I13+J13</f>
        <v>241.95</v>
      </c>
      <c r="H13" s="21">
        <f>X13+AM13+BA13+BO13+CC13+CO13+CZ13+DK13</f>
        <v>197.95</v>
      </c>
      <c r="I13" s="7">
        <f>Z13+AO13+BC13+BQ13+CE13+CQ13+DB13+DM13</f>
        <v>0</v>
      </c>
      <c r="J13" s="23">
        <f>R13+AG13+AU13+BI13+BW13+CJ13+CU13+DF13</f>
        <v>44</v>
      </c>
      <c r="K13" s="12">
        <v>40.770000000000003</v>
      </c>
      <c r="L13" s="2"/>
      <c r="M13" s="2"/>
      <c r="N13" s="2"/>
      <c r="O13" s="2"/>
      <c r="P13" s="2"/>
      <c r="Q13" s="2"/>
      <c r="R13" s="3">
        <v>34</v>
      </c>
      <c r="S13" s="3"/>
      <c r="T13" s="3"/>
      <c r="U13" s="3"/>
      <c r="V13" s="3"/>
      <c r="W13" s="13"/>
      <c r="X13" s="6">
        <f>IF(K13="DQ",0,K13+L13+M13+N13+O13+P13+Q13)</f>
        <v>40.770000000000003</v>
      </c>
      <c r="Y13" s="10">
        <f>R13</f>
        <v>34</v>
      </c>
      <c r="Z13" s="3">
        <f>(S13*5)+(T13*10)+(U13*10)+(V13*15)+(W13*20)</f>
        <v>0</v>
      </c>
      <c r="AA13" s="11">
        <f>IF(K13="DQ",0,X13+Y13+Z13)</f>
        <v>74.77000000000001</v>
      </c>
      <c r="AB13" s="29">
        <f>(MIN(AA$3:AA$16)/AA13)*100</f>
        <v>52.026213722081039</v>
      </c>
      <c r="AC13" s="12">
        <v>52.95</v>
      </c>
      <c r="AD13" s="2"/>
      <c r="AE13" s="2"/>
      <c r="AF13" s="2"/>
      <c r="AG13" s="3">
        <v>0</v>
      </c>
      <c r="AH13" s="3"/>
      <c r="AI13" s="3"/>
      <c r="AJ13" s="3"/>
      <c r="AK13" s="3"/>
      <c r="AL13" s="3"/>
      <c r="AM13" s="6">
        <f>IF(AC13="DQ",0,AC13+AD13+AE13+AF13)</f>
        <v>52.95</v>
      </c>
      <c r="AN13" s="10">
        <f>AG13</f>
        <v>0</v>
      </c>
      <c r="AO13" s="3">
        <f>(AH13*5)+(AI13*10)+(AJ13*10)+(AK13*15)+(AL13*20)</f>
        <v>0</v>
      </c>
      <c r="AP13" s="11">
        <f>IF(AC13="DQ",0,AM13+AN13+AO13)</f>
        <v>52.95</v>
      </c>
      <c r="AQ13" s="29">
        <f>(MIN(AP$3:AP$16)/AP13)*100</f>
        <v>42.417374881964115</v>
      </c>
      <c r="AR13" s="12">
        <v>41.63</v>
      </c>
      <c r="AS13" s="2"/>
      <c r="AT13" s="2"/>
      <c r="AU13" s="3">
        <v>10</v>
      </c>
      <c r="AV13" s="3"/>
      <c r="AW13" s="3"/>
      <c r="AX13" s="3"/>
      <c r="AY13" s="3"/>
      <c r="AZ13" s="3"/>
      <c r="BA13" s="6">
        <f>AR13+AS13+AT13</f>
        <v>41.63</v>
      </c>
      <c r="BB13" s="10">
        <f>AU13</f>
        <v>10</v>
      </c>
      <c r="BC13" s="3">
        <f>(AV13*5)+(AW13*10)+(AX13*10)+(AY13*15)+(AZ13*20)</f>
        <v>0</v>
      </c>
      <c r="BD13" s="11">
        <f>BA13+BB13+BC13</f>
        <v>51.63</v>
      </c>
      <c r="BE13" s="29">
        <f>(MIN(BD$3:BD$16)/BD13)*100</f>
        <v>66.976564013170631</v>
      </c>
      <c r="BF13" s="12">
        <v>62.6</v>
      </c>
      <c r="BG13" s="2"/>
      <c r="BH13" s="2"/>
      <c r="BI13" s="3">
        <v>0</v>
      </c>
      <c r="BJ13" s="3"/>
      <c r="BK13" s="3"/>
      <c r="BL13" s="3"/>
      <c r="BM13" s="3"/>
      <c r="BN13" s="3"/>
      <c r="BO13" s="6">
        <f>BF13+BG13+BH13</f>
        <v>62.6</v>
      </c>
      <c r="BP13" s="10">
        <f>BI13</f>
        <v>0</v>
      </c>
      <c r="BQ13" s="3">
        <f>(BJ13*5)+(BK13*10)+(BL13*10)+(BM13*15)+(BN13*20)</f>
        <v>0</v>
      </c>
      <c r="BR13" s="11">
        <f>IF(BF13="DQ",0,BO13+BP13+BQ13)</f>
        <v>62.6</v>
      </c>
      <c r="BS13" s="29">
        <f>(MIN(BR$3:BR$16)/BR13)*100</f>
        <v>59.936102236421732</v>
      </c>
      <c r="BT13" s="12"/>
      <c r="BU13" s="2"/>
      <c r="BV13" s="2"/>
      <c r="BW13" s="3"/>
      <c r="BX13" s="3"/>
      <c r="BY13" s="3"/>
      <c r="BZ13" s="3"/>
      <c r="CA13" s="3"/>
      <c r="CB13" s="3"/>
      <c r="CC13" s="6">
        <f>IF(BT13="DQ",0,BT13+BU13+BV13)</f>
        <v>0</v>
      </c>
      <c r="CD13" s="10">
        <f>BW13</f>
        <v>0</v>
      </c>
      <c r="CE13" s="3">
        <f>(BX13*5)+(BY13*10)+(BZ13*10)+(CA13*15)+(CB13*20)</f>
        <v>0</v>
      </c>
      <c r="CF13" s="11">
        <f>IF(BT13="DQ",0,CC13+CD13+CE13)</f>
        <v>0</v>
      </c>
      <c r="CG13" s="29" t="e">
        <f>(MIN(CF$3:CF$16)/CF13)*100</f>
        <v>#DIV/0!</v>
      </c>
      <c r="CH13" s="12"/>
      <c r="CI13" s="2"/>
      <c r="CJ13" s="3"/>
      <c r="CK13" s="3"/>
      <c r="CL13" s="3"/>
      <c r="CM13" s="3"/>
      <c r="CN13" s="3"/>
      <c r="CO13" s="6">
        <f>CH13+CI13</f>
        <v>0</v>
      </c>
      <c r="CP13" s="10">
        <f>CJ13/2</f>
        <v>0</v>
      </c>
      <c r="CQ13" s="3">
        <f>(CJ13*5)+(CK13*10)+(CL13*10)+(CM13*15)+(CN13*20)</f>
        <v>0</v>
      </c>
      <c r="CR13" s="11">
        <f>CO13+CP13+CQ13</f>
        <v>0</v>
      </c>
      <c r="CS13" s="12"/>
      <c r="CT13" s="2"/>
      <c r="CU13" s="3"/>
      <c r="CV13" s="3"/>
      <c r="CW13" s="3"/>
      <c r="CX13" s="3"/>
      <c r="CY13" s="3"/>
      <c r="CZ13" s="6">
        <f>CS13+CT13</f>
        <v>0</v>
      </c>
      <c r="DA13" s="10">
        <f>CU13/2</f>
        <v>0</v>
      </c>
      <c r="DB13" s="3">
        <f>(CV13*3)+(CW13*5)+(CX13*5)+(CY13*20)</f>
        <v>0</v>
      </c>
      <c r="DC13" s="11">
        <f>CZ13+DA13+DB13</f>
        <v>0</v>
      </c>
      <c r="DD13" s="12"/>
      <c r="DE13" s="2"/>
      <c r="DF13" s="3"/>
      <c r="DG13" s="3"/>
      <c r="DH13" s="3"/>
      <c r="DI13" s="3"/>
      <c r="DJ13" s="3"/>
      <c r="DK13" s="6">
        <f>DD13+DE13</f>
        <v>0</v>
      </c>
      <c r="DL13" s="10">
        <f>DF13/2</f>
        <v>0</v>
      </c>
      <c r="DM13" s="3">
        <f>(DG13*3)+(DH13*5)+(DI13*5)+(DJ13*20)</f>
        <v>0</v>
      </c>
      <c r="DN13" s="11">
        <f>DK13+DL13+DM13</f>
        <v>0</v>
      </c>
    </row>
    <row r="14" spans="1:118" ht="15">
      <c r="A14" s="33">
        <v>13</v>
      </c>
      <c r="B14" s="34">
        <v>12</v>
      </c>
      <c r="C14" s="8" t="s">
        <v>47</v>
      </c>
      <c r="D14" s="9"/>
      <c r="E14" s="9" t="s">
        <v>41</v>
      </c>
      <c r="F14" s="30">
        <f xml:space="preserve"> AB14+AQ14+BE14+BS14</f>
        <v>216.20898572585082</v>
      </c>
      <c r="G14" s="31">
        <f>H14+I14+J14</f>
        <v>255.51999999999998</v>
      </c>
      <c r="H14" s="21">
        <f>X14+AM14+BA14+BO14+CC14+CO14+CZ14+DK14</f>
        <v>205.51999999999998</v>
      </c>
      <c r="I14" s="7">
        <f>Z14+AO14+BC14+BQ14+CE14+CQ14+DB14+DM14</f>
        <v>10</v>
      </c>
      <c r="J14" s="23">
        <f>R14+AG14+AU14+BI14+BW14+CJ14+CU14+DF14</f>
        <v>40</v>
      </c>
      <c r="K14" s="12">
        <v>40.97</v>
      </c>
      <c r="L14" s="2"/>
      <c r="M14" s="2"/>
      <c r="N14" s="2"/>
      <c r="O14" s="2"/>
      <c r="P14" s="2"/>
      <c r="Q14" s="2"/>
      <c r="R14" s="3">
        <v>34</v>
      </c>
      <c r="S14" s="3"/>
      <c r="T14" s="3"/>
      <c r="U14" s="3">
        <v>1</v>
      </c>
      <c r="V14" s="3"/>
      <c r="W14" s="13"/>
      <c r="X14" s="6">
        <f>IF(K14="DQ",0,K14+L14+M14+N14+O14+P14+Q14)</f>
        <v>40.97</v>
      </c>
      <c r="Y14" s="10">
        <f>R14</f>
        <v>34</v>
      </c>
      <c r="Z14" s="3">
        <f>(S14*5)+(T14*10)+(U14*10)+(V14*15)+(W14*20)</f>
        <v>10</v>
      </c>
      <c r="AA14" s="11">
        <f>IF(K14="DQ",0,X14+Y14+Z14)</f>
        <v>84.97</v>
      </c>
      <c r="AB14" s="29">
        <f>(MIN(AA$3:AA$16)/AA14)*100</f>
        <v>45.780863834294458</v>
      </c>
      <c r="AC14" s="12">
        <v>63.31</v>
      </c>
      <c r="AD14" s="2"/>
      <c r="AE14" s="2"/>
      <c r="AF14" s="2"/>
      <c r="AG14" s="3">
        <v>0</v>
      </c>
      <c r="AH14" s="3"/>
      <c r="AI14" s="3"/>
      <c r="AJ14" s="3"/>
      <c r="AK14" s="3"/>
      <c r="AL14" s="3"/>
      <c r="AM14" s="6">
        <f>IF(AC14="DQ",0,AC14+AD14+AE14+AF14)</f>
        <v>63.31</v>
      </c>
      <c r="AN14" s="10">
        <f>AG14</f>
        <v>0</v>
      </c>
      <c r="AO14" s="3">
        <f>(AH14*5)+(AI14*10)+(AJ14*10)+(AK14*15)+(AL14*20)</f>
        <v>0</v>
      </c>
      <c r="AP14" s="11">
        <f>IF(AC14="DQ",0,AM14+AN14+AO14)</f>
        <v>63.31</v>
      </c>
      <c r="AQ14" s="29">
        <f>(MIN(AP$3:AP$16)/AP14)*100</f>
        <v>35.476228084030957</v>
      </c>
      <c r="AR14" s="12">
        <v>49.13</v>
      </c>
      <c r="AS14" s="2"/>
      <c r="AT14" s="2"/>
      <c r="AU14" s="3">
        <v>0</v>
      </c>
      <c r="AV14" s="3"/>
      <c r="AW14" s="3"/>
      <c r="AX14" s="3"/>
      <c r="AY14" s="3"/>
      <c r="AZ14" s="3"/>
      <c r="BA14" s="6">
        <f>AR14+AS14+AT14</f>
        <v>49.13</v>
      </c>
      <c r="BB14" s="10">
        <f>AU14</f>
        <v>0</v>
      </c>
      <c r="BC14" s="3">
        <f>(AV14*5)+(AW14*10)+(AX14*10)+(AY14*15)+(AZ14*20)</f>
        <v>0</v>
      </c>
      <c r="BD14" s="11">
        <f>BA14+BB14+BC14</f>
        <v>49.13</v>
      </c>
      <c r="BE14" s="29">
        <f>(MIN(BD$3:BD$16)/BD14)*100</f>
        <v>70.38469366985548</v>
      </c>
      <c r="BF14" s="12">
        <v>52.11</v>
      </c>
      <c r="BG14" s="2"/>
      <c r="BH14" s="2"/>
      <c r="BI14" s="3">
        <v>6</v>
      </c>
      <c r="BJ14" s="3"/>
      <c r="BK14" s="3"/>
      <c r="BL14" s="3"/>
      <c r="BM14" s="3"/>
      <c r="BN14" s="3"/>
      <c r="BO14" s="6">
        <f>BF14+BG14+BH14</f>
        <v>52.11</v>
      </c>
      <c r="BP14" s="10">
        <f>BI14</f>
        <v>6</v>
      </c>
      <c r="BQ14" s="3">
        <f>(BJ14*5)+(BK14*10)+(BL14*10)+(BM14*15)+(BN14*20)</f>
        <v>0</v>
      </c>
      <c r="BR14" s="11">
        <f>IF(BF14="DQ",0,BO14+BP14+BQ14)</f>
        <v>58.11</v>
      </c>
      <c r="BS14" s="29">
        <f>(MIN(BR$3:BR$16)/BR14)*100</f>
        <v>64.567200137669943</v>
      </c>
      <c r="BT14" s="12"/>
      <c r="BU14" s="2"/>
      <c r="BV14" s="2"/>
      <c r="BW14" s="3"/>
      <c r="BX14" s="3"/>
      <c r="BY14" s="3"/>
      <c r="BZ14" s="3"/>
      <c r="CA14" s="3"/>
      <c r="CB14" s="3"/>
      <c r="CC14" s="6">
        <f>IF(BT14="DQ",0,BT14+BU14+BV14)</f>
        <v>0</v>
      </c>
      <c r="CD14" s="10">
        <f>BW14</f>
        <v>0</v>
      </c>
      <c r="CE14" s="3">
        <f>(BX14*5)+(BY14*10)+(BZ14*10)+(CA14*15)+(CB14*20)</f>
        <v>0</v>
      </c>
      <c r="CF14" s="11">
        <f>IF(BT14="DQ",0,CC14+CD14+CE14)</f>
        <v>0</v>
      </c>
      <c r="CG14" s="29" t="e">
        <f>(MIN(CF$3:CF$16)/CF14)*100</f>
        <v>#DIV/0!</v>
      </c>
      <c r="CH14" s="12"/>
      <c r="CI14" s="2"/>
      <c r="CJ14" s="3"/>
      <c r="CK14" s="3"/>
      <c r="CL14" s="3"/>
      <c r="CM14" s="3"/>
      <c r="CN14" s="3"/>
      <c r="CO14" s="6">
        <f>CH14+CI14</f>
        <v>0</v>
      </c>
      <c r="CP14" s="10">
        <f>CJ14/2</f>
        <v>0</v>
      </c>
      <c r="CQ14" s="3">
        <f>(CJ14*5)+(CK14*10)+(CL14*10)+(CM14*15)+(CN14*20)</f>
        <v>0</v>
      </c>
      <c r="CR14" s="11">
        <f>CO14+CP14+CQ14</f>
        <v>0</v>
      </c>
      <c r="CS14" s="12"/>
      <c r="CT14" s="2"/>
      <c r="CU14" s="3"/>
      <c r="CV14" s="3"/>
      <c r="CW14" s="3"/>
      <c r="CX14" s="3"/>
      <c r="CY14" s="3"/>
      <c r="CZ14" s="6">
        <f>CS14+CT14</f>
        <v>0</v>
      </c>
      <c r="DA14" s="10">
        <f>CU14/2</f>
        <v>0</v>
      </c>
      <c r="DB14" s="3">
        <f>(CV14*3)+(CW14*5)+(CX14*5)+(CY14*20)</f>
        <v>0</v>
      </c>
      <c r="DC14" s="11">
        <f>CZ14+DA14+DB14</f>
        <v>0</v>
      </c>
      <c r="DD14" s="12"/>
      <c r="DE14" s="2"/>
      <c r="DF14" s="3"/>
      <c r="DG14" s="3"/>
      <c r="DH14" s="3"/>
      <c r="DI14" s="3"/>
      <c r="DJ14" s="3"/>
      <c r="DK14" s="6">
        <f>DD14+DE14</f>
        <v>0</v>
      </c>
      <c r="DL14" s="10">
        <f>DF14/2</f>
        <v>0</v>
      </c>
      <c r="DM14" s="3">
        <f>(DG14*3)+(DH14*5)+(DI14*5)+(DJ14*20)</f>
        <v>0</v>
      </c>
      <c r="DN14" s="11">
        <f>DK14+DL14+DM14</f>
        <v>0</v>
      </c>
    </row>
    <row r="15" spans="1:118" ht="15">
      <c r="A15" s="33">
        <v>14</v>
      </c>
      <c r="B15" s="34">
        <v>13</v>
      </c>
      <c r="C15" s="8" t="s">
        <v>50</v>
      </c>
      <c r="D15" s="9"/>
      <c r="E15" s="44" t="s">
        <v>41</v>
      </c>
      <c r="F15" s="30">
        <f xml:space="preserve"> AB15+AQ15+BE15+BS15</f>
        <v>195.13629282010666</v>
      </c>
      <c r="G15" s="31">
        <f>H15+I15+J15</f>
        <v>275.24</v>
      </c>
      <c r="H15" s="21">
        <f>X15+AM15+BA15+BO15+CC15+CO15+CZ15+DK15</f>
        <v>228.24</v>
      </c>
      <c r="I15" s="7">
        <f>Z15+AO15+BC15+BQ15+CE15+CQ15+DB15+DM15</f>
        <v>10</v>
      </c>
      <c r="J15" s="23">
        <f>R15+AG15+AU15+BI15+BW15+CJ15+CU15+DF15</f>
        <v>37</v>
      </c>
      <c r="K15" s="12">
        <v>54.59</v>
      </c>
      <c r="L15" s="2"/>
      <c r="M15" s="2"/>
      <c r="N15" s="2"/>
      <c r="O15" s="2"/>
      <c r="P15" s="2"/>
      <c r="Q15" s="2"/>
      <c r="R15" s="3">
        <v>11</v>
      </c>
      <c r="S15" s="3"/>
      <c r="T15" s="3"/>
      <c r="U15" s="3"/>
      <c r="V15" s="3"/>
      <c r="W15" s="13"/>
      <c r="X15" s="6">
        <f>IF(K15="DQ",0,K15+L15+M15+N15+O15+P15+Q15)</f>
        <v>54.59</v>
      </c>
      <c r="Y15" s="10">
        <f>R15</f>
        <v>11</v>
      </c>
      <c r="Z15" s="3">
        <f>(S15*5)+(T15*10)+(U15*10)+(V15*15)+(W15*20)</f>
        <v>0</v>
      </c>
      <c r="AA15" s="11">
        <f>IF(K15="DQ",0,X15+Y15+Z15)</f>
        <v>65.59</v>
      </c>
      <c r="AB15" s="29">
        <f>(MIN(AA$3:AA$16)/AA15)*100</f>
        <v>59.307821314224732</v>
      </c>
      <c r="AC15" s="12">
        <v>52.39</v>
      </c>
      <c r="AD15" s="2"/>
      <c r="AE15" s="2"/>
      <c r="AF15" s="2"/>
      <c r="AG15" s="3">
        <v>0</v>
      </c>
      <c r="AH15" s="3"/>
      <c r="AI15" s="3"/>
      <c r="AJ15" s="3"/>
      <c r="AK15" s="3"/>
      <c r="AL15" s="3"/>
      <c r="AM15" s="6">
        <f>IF(AC15="DQ",0,AC15+AD15+AE15+AF15)</f>
        <v>52.39</v>
      </c>
      <c r="AN15" s="10">
        <f>AG15</f>
        <v>0</v>
      </c>
      <c r="AO15" s="3">
        <f>(AH15*5)+(AI15*10)+(AJ15*10)+(AK15*15)+(AL15*20)</f>
        <v>0</v>
      </c>
      <c r="AP15" s="11">
        <f>IF(AC15="DQ",0,AM15+AN15+AO15)</f>
        <v>52.39</v>
      </c>
      <c r="AQ15" s="29">
        <f>(MIN(AP$3:AP$16)/AP15)*100</f>
        <v>42.870776865814086</v>
      </c>
      <c r="AR15" s="12">
        <v>44.75</v>
      </c>
      <c r="AS15" s="2"/>
      <c r="AT15" s="2"/>
      <c r="AU15" s="3">
        <v>13</v>
      </c>
      <c r="AV15" s="3"/>
      <c r="AW15" s="3"/>
      <c r="AX15" s="3">
        <v>1</v>
      </c>
      <c r="AY15" s="3"/>
      <c r="AZ15" s="3"/>
      <c r="BA15" s="6">
        <f>AR15+AS15+AT15</f>
        <v>44.75</v>
      </c>
      <c r="BB15" s="10">
        <f>AU15</f>
        <v>13</v>
      </c>
      <c r="BC15" s="3">
        <f>(AV15*5)+(AW15*10)+(AX15*10)+(AY15*15)+(AZ15*20)</f>
        <v>10</v>
      </c>
      <c r="BD15" s="11">
        <f>BA15+BB15+BC15</f>
        <v>67.75</v>
      </c>
      <c r="BE15" s="29">
        <f>(MIN(BD$3:BD$16)/BD15)*100</f>
        <v>51.040590405904055</v>
      </c>
      <c r="BF15" s="12">
        <v>76.510000000000005</v>
      </c>
      <c r="BG15" s="2"/>
      <c r="BH15" s="2"/>
      <c r="BI15" s="3">
        <v>13</v>
      </c>
      <c r="BJ15" s="3"/>
      <c r="BK15" s="3"/>
      <c r="BL15" s="3"/>
      <c r="BM15" s="3"/>
      <c r="BN15" s="3"/>
      <c r="BO15" s="6">
        <f>BF15+BG15+BH15</f>
        <v>76.510000000000005</v>
      </c>
      <c r="BP15" s="10">
        <f>BI15</f>
        <v>13</v>
      </c>
      <c r="BQ15" s="3">
        <f>(BJ15*5)+(BK15*10)+(BL15*10)+(BM15*15)+(BN15*20)</f>
        <v>0</v>
      </c>
      <c r="BR15" s="11">
        <f>IF(BF15="DQ",0,BO15+BP15+BQ15)</f>
        <v>89.51</v>
      </c>
      <c r="BS15" s="29">
        <f>(MIN(BR$3:BR$16)/BR15)*100</f>
        <v>41.91710423416378</v>
      </c>
      <c r="BT15" s="12"/>
      <c r="BU15" s="2"/>
      <c r="BV15" s="2"/>
      <c r="BW15" s="3"/>
      <c r="BX15" s="3"/>
      <c r="BY15" s="3"/>
      <c r="BZ15" s="3"/>
      <c r="CA15" s="3"/>
      <c r="CB15" s="3"/>
      <c r="CC15" s="6">
        <f>IF(BT15="DQ",0,BT15+BU15+BV15)</f>
        <v>0</v>
      </c>
      <c r="CD15" s="10">
        <f>BW15</f>
        <v>0</v>
      </c>
      <c r="CE15" s="3">
        <f>(BX15*5)+(BY15*10)+(BZ15*10)+(CA15*15)+(CB15*20)</f>
        <v>0</v>
      </c>
      <c r="CF15" s="11">
        <f>IF(BT15="DQ",0,CC15+CD15+CE15)</f>
        <v>0</v>
      </c>
      <c r="CG15" s="29" t="e">
        <f>(MIN(CF$3:CF$16)/CF15)*100</f>
        <v>#DIV/0!</v>
      </c>
      <c r="CH15" s="12"/>
      <c r="CI15" s="2"/>
      <c r="CJ15" s="3"/>
      <c r="CK15" s="3"/>
      <c r="CL15" s="3"/>
      <c r="CM15" s="3"/>
      <c r="CN15" s="3"/>
      <c r="CO15" s="6">
        <f>CH15+CI15</f>
        <v>0</v>
      </c>
      <c r="CP15" s="10">
        <f>CJ15/2</f>
        <v>0</v>
      </c>
      <c r="CQ15" s="3">
        <f>(CJ15*5)+(CK15*10)+(CL15*10)+(CM15*15)+(CN15*20)</f>
        <v>0</v>
      </c>
      <c r="CR15" s="11">
        <f>CO15+CP15+CQ15</f>
        <v>0</v>
      </c>
      <c r="CS15" s="12"/>
      <c r="CT15" s="2"/>
      <c r="CU15" s="3"/>
      <c r="CV15" s="3"/>
      <c r="CW15" s="3"/>
      <c r="CX15" s="3"/>
      <c r="CY15" s="3"/>
      <c r="CZ15" s="6">
        <f>CS15+CT15</f>
        <v>0</v>
      </c>
      <c r="DA15" s="10">
        <f>CU15/2</f>
        <v>0</v>
      </c>
      <c r="DB15" s="3">
        <f>(CV15*3)+(CW15*5)+(CX15*5)+(CY15*20)</f>
        <v>0</v>
      </c>
      <c r="DC15" s="11">
        <f>CZ15+DA15+DB15</f>
        <v>0</v>
      </c>
      <c r="DD15" s="12"/>
      <c r="DE15" s="2"/>
      <c r="DF15" s="3"/>
      <c r="DG15" s="3"/>
      <c r="DH15" s="3"/>
      <c r="DI15" s="3"/>
      <c r="DJ15" s="3"/>
      <c r="DK15" s="6">
        <f>DD15+DE15</f>
        <v>0</v>
      </c>
      <c r="DL15" s="10">
        <f>DF15/2</f>
        <v>0</v>
      </c>
      <c r="DM15" s="3">
        <f>(DG15*3)+(DH15*5)+(DI15*5)+(DJ15*20)</f>
        <v>0</v>
      </c>
      <c r="DN15" s="11">
        <f>DK15+DL15+DM15</f>
        <v>0</v>
      </c>
    </row>
    <row r="16" spans="1:118" ht="15">
      <c r="A16" s="33">
        <v>16</v>
      </c>
      <c r="B16" s="34">
        <v>14</v>
      </c>
      <c r="C16" s="43" t="s">
        <v>56</v>
      </c>
      <c r="D16" s="9"/>
      <c r="E16" s="44" t="s">
        <v>41</v>
      </c>
      <c r="F16" s="30">
        <f xml:space="preserve"> AB16+AQ16+BE16+BS16</f>
        <v>147.51230821128894</v>
      </c>
      <c r="G16" s="31">
        <f>H16+I16+J16</f>
        <v>392.7</v>
      </c>
      <c r="H16" s="21">
        <f>X16+AM16+BA16+BO16+CC16+CO16+CZ16+DK16</f>
        <v>255.7</v>
      </c>
      <c r="I16" s="7">
        <f>Z16+AO16+BC16+BQ16+CE16+CQ16+DB16+DM16</f>
        <v>50</v>
      </c>
      <c r="J16" s="23">
        <f>R16+AG16+AU16+BI16+BW16+CJ16+CU16+DF16</f>
        <v>87</v>
      </c>
      <c r="K16" s="12">
        <v>42.88</v>
      </c>
      <c r="L16" s="2"/>
      <c r="M16" s="2"/>
      <c r="N16" s="2"/>
      <c r="O16" s="2"/>
      <c r="P16" s="2"/>
      <c r="Q16" s="2"/>
      <c r="R16" s="3">
        <v>42</v>
      </c>
      <c r="S16" s="3"/>
      <c r="T16" s="3"/>
      <c r="U16" s="3">
        <v>2</v>
      </c>
      <c r="V16" s="3"/>
      <c r="W16" s="13"/>
      <c r="X16" s="6">
        <f>IF(K16="DQ",0,K16+L16+M16+N16+O16+P16+Q16)</f>
        <v>42.88</v>
      </c>
      <c r="Y16" s="10">
        <f>R16</f>
        <v>42</v>
      </c>
      <c r="Z16" s="3">
        <f>(S16*5)+(T16*10)+(U16*10)+(V16*15)+(W16*20)</f>
        <v>20</v>
      </c>
      <c r="AA16" s="11">
        <f>IF(K16="DQ",0,X16+Y16+Z16)</f>
        <v>104.88</v>
      </c>
      <c r="AB16" s="29">
        <f>(MIN(AA$3:AA$16)/AA16)*100</f>
        <v>37.090007627765061</v>
      </c>
      <c r="AC16" s="12">
        <v>91.76</v>
      </c>
      <c r="AD16" s="2"/>
      <c r="AE16" s="2"/>
      <c r="AF16" s="2"/>
      <c r="AG16" s="3">
        <v>0</v>
      </c>
      <c r="AH16" s="3"/>
      <c r="AI16" s="3"/>
      <c r="AJ16" s="3"/>
      <c r="AK16" s="3"/>
      <c r="AL16" s="3"/>
      <c r="AM16" s="6">
        <f>IF(AC16="DQ",0,AC16+AD16+AE16+AF16)</f>
        <v>91.76</v>
      </c>
      <c r="AN16" s="10">
        <f>AG16</f>
        <v>0</v>
      </c>
      <c r="AO16" s="3">
        <f>(AH16*5)+(AI16*10)+(AJ16*10)+(AK16*15)+(AL16*20)</f>
        <v>0</v>
      </c>
      <c r="AP16" s="11">
        <f>IF(AC16="DQ",0,AM16+AN16+AO16)</f>
        <v>91.76</v>
      </c>
      <c r="AQ16" s="29">
        <f>(MIN(AP$3:AP$16)/AP16)*100</f>
        <v>24.476896251089801</v>
      </c>
      <c r="AR16" s="12">
        <v>44.05</v>
      </c>
      <c r="AS16" s="2"/>
      <c r="AT16" s="2"/>
      <c r="AU16" s="3">
        <v>10</v>
      </c>
      <c r="AV16" s="3">
        <v>1</v>
      </c>
      <c r="AW16" s="3"/>
      <c r="AX16" s="3"/>
      <c r="AY16" s="3"/>
      <c r="AZ16" s="3"/>
      <c r="BA16" s="6">
        <f>AR16+AS16+AT16</f>
        <v>44.05</v>
      </c>
      <c r="BB16" s="10">
        <f>AU16</f>
        <v>10</v>
      </c>
      <c r="BC16" s="3">
        <f>(AV16*5)+(AW16*10)+(AX16*10)+(AY16*15)+(AZ16*20)</f>
        <v>5</v>
      </c>
      <c r="BD16" s="11">
        <f>BA16+BB16+BC16</f>
        <v>59.05</v>
      </c>
      <c r="BE16" s="29">
        <f>(MIN(BD$3:BD$16)/BD16)*100</f>
        <v>58.560541913632512</v>
      </c>
      <c r="BF16" s="12">
        <v>77.010000000000005</v>
      </c>
      <c r="BG16" s="2"/>
      <c r="BH16" s="2"/>
      <c r="BI16" s="3">
        <v>35</v>
      </c>
      <c r="BJ16" s="3"/>
      <c r="BK16" s="3"/>
      <c r="BL16" s="3">
        <v>1</v>
      </c>
      <c r="BM16" s="3">
        <v>1</v>
      </c>
      <c r="BN16" s="3"/>
      <c r="BO16" s="6">
        <f>BF16+BG16+BH16</f>
        <v>77.010000000000005</v>
      </c>
      <c r="BP16" s="10">
        <f>BI16</f>
        <v>35</v>
      </c>
      <c r="BQ16" s="3">
        <f>(BJ16*5)+(BK16*10)+(BL16*10)+(BM16*15)+(BN16*20)</f>
        <v>25</v>
      </c>
      <c r="BR16" s="11">
        <f>IF(BF16="DQ",0,BO16+BP16+BQ16)</f>
        <v>137.01</v>
      </c>
      <c r="BS16" s="29">
        <f>(MIN(BR$3:BR$16)/BR16)*100</f>
        <v>27.384862418801553</v>
      </c>
      <c r="BT16" s="12"/>
      <c r="BU16" s="2"/>
      <c r="BV16" s="2"/>
      <c r="BW16" s="3"/>
      <c r="BX16" s="3"/>
      <c r="BY16" s="3"/>
      <c r="BZ16" s="3"/>
      <c r="CA16" s="3"/>
      <c r="CB16" s="3"/>
      <c r="CC16" s="6">
        <f>IF(BT16="DQ",0,BT16+BU16+BV16)</f>
        <v>0</v>
      </c>
      <c r="CD16" s="10">
        <f>BW16</f>
        <v>0</v>
      </c>
      <c r="CE16" s="3">
        <f>(BX16*5)+(BY16*10)+(BZ16*10)+(CA16*15)+(CB16*20)</f>
        <v>0</v>
      </c>
      <c r="CF16" s="11">
        <f>IF(BT16="DQ",0,CC16+CD16+CE16)</f>
        <v>0</v>
      </c>
      <c r="CG16" s="29" t="e">
        <f>(MIN(CF$3:CF$16)/CF16)*100</f>
        <v>#DIV/0!</v>
      </c>
      <c r="CH16" s="12"/>
      <c r="CI16" s="2"/>
      <c r="CJ16" s="3"/>
      <c r="CK16" s="3"/>
      <c r="CL16" s="3"/>
      <c r="CM16" s="3"/>
      <c r="CN16" s="3"/>
      <c r="CO16" s="6">
        <f>CH16+CI16</f>
        <v>0</v>
      </c>
      <c r="CP16" s="10">
        <f>CJ16/2</f>
        <v>0</v>
      </c>
      <c r="CQ16" s="3">
        <f>(CJ16*5)+(CK16*10)+(CL16*10)+(CM16*15)+(CN16*20)</f>
        <v>0</v>
      </c>
      <c r="CR16" s="11">
        <f>CO16+CP16+CQ16</f>
        <v>0</v>
      </c>
      <c r="CS16" s="12"/>
      <c r="CT16" s="2"/>
      <c r="CU16" s="3"/>
      <c r="CV16" s="3"/>
      <c r="CW16" s="3"/>
      <c r="CX16" s="3"/>
      <c r="CY16" s="3"/>
      <c r="CZ16" s="6">
        <f>CS16+CT16</f>
        <v>0</v>
      </c>
      <c r="DA16" s="10">
        <f>CU16/2</f>
        <v>0</v>
      </c>
      <c r="DB16" s="3">
        <f>(CV16*3)+(CW16*5)+(CX16*5)+(CY16*20)</f>
        <v>0</v>
      </c>
      <c r="DC16" s="11">
        <f>CZ16+DA16+DB16</f>
        <v>0</v>
      </c>
      <c r="DD16" s="12"/>
      <c r="DE16" s="2"/>
      <c r="DF16" s="3"/>
      <c r="DG16" s="3"/>
      <c r="DH16" s="3"/>
      <c r="DI16" s="3"/>
      <c r="DJ16" s="3"/>
      <c r="DK16" s="6">
        <f>DD16+DE16</f>
        <v>0</v>
      </c>
      <c r="DL16" s="10">
        <f>DF16/2</f>
        <v>0</v>
      </c>
      <c r="DM16" s="3">
        <f>(DG16*3)+(DH16*5)+(DI16*5)+(DJ16*20)</f>
        <v>0</v>
      </c>
      <c r="DN16" s="11">
        <f>DK16+DL16+DM16</f>
        <v>0</v>
      </c>
    </row>
    <row r="17" spans="1:118">
      <c r="A17" s="65"/>
      <c r="B17" s="46"/>
      <c r="C17" s="45" t="s">
        <v>60</v>
      </c>
      <c r="BR17" s="66"/>
    </row>
    <row r="18" spans="1:118" ht="15">
      <c r="A18" s="33">
        <v>7</v>
      </c>
      <c r="B18" s="34">
        <v>1</v>
      </c>
      <c r="C18" s="43" t="s">
        <v>49</v>
      </c>
      <c r="D18" s="9"/>
      <c r="E18" s="9" t="s">
        <v>52</v>
      </c>
      <c r="F18" s="30">
        <f xml:space="preserve"> AB18+AQ18+BE18+BS18</f>
        <v>251.54463931849483</v>
      </c>
      <c r="G18" s="31">
        <f>H18+I18+J18</f>
        <v>232.74</v>
      </c>
      <c r="H18" s="21">
        <f>X18+AM18+BA18+BO18+CC18+CO18+CZ18+DK18</f>
        <v>151.74</v>
      </c>
      <c r="I18" s="7">
        <f>Z18+AO18+BC18+BQ18+CE18+CQ18+DB18+DM18</f>
        <v>15</v>
      </c>
      <c r="J18" s="23">
        <f>R18+AG18+AU18+BI18+BW18+CJ18+CU18+DF18</f>
        <v>66</v>
      </c>
      <c r="K18" s="12">
        <v>39.46</v>
      </c>
      <c r="L18" s="2"/>
      <c r="M18" s="2"/>
      <c r="N18" s="2"/>
      <c r="O18" s="2"/>
      <c r="P18" s="2"/>
      <c r="Q18" s="2"/>
      <c r="R18" s="3">
        <v>50</v>
      </c>
      <c r="S18" s="3"/>
      <c r="T18" s="3"/>
      <c r="U18" s="3">
        <v>1</v>
      </c>
      <c r="V18" s="3"/>
      <c r="W18" s="13"/>
      <c r="X18" s="6">
        <f>IF(K18="DQ",0,K18+L18+M18+N18+O18+P18+Q18)</f>
        <v>39.46</v>
      </c>
      <c r="Y18" s="10">
        <f>R18</f>
        <v>50</v>
      </c>
      <c r="Z18" s="3">
        <f>(S18*5)+(T18*10)+(U18*10)+(V18*15)+(W18*20)</f>
        <v>10</v>
      </c>
      <c r="AA18" s="11">
        <f>IF(K18="DQ",0,X18+Y18+Z18)</f>
        <v>99.460000000000008</v>
      </c>
      <c r="AB18" s="29">
        <f>(MIN(AA$3:AA$16)/AA18)*100</f>
        <v>39.111200482606066</v>
      </c>
      <c r="AC18" s="12">
        <v>32.28</v>
      </c>
      <c r="AD18" s="2"/>
      <c r="AE18" s="2"/>
      <c r="AF18" s="2"/>
      <c r="AG18" s="3">
        <v>0</v>
      </c>
      <c r="AH18" s="3"/>
      <c r="AI18" s="3"/>
      <c r="AJ18" s="3"/>
      <c r="AK18" s="3"/>
      <c r="AL18" s="3"/>
      <c r="AM18" s="6">
        <f>IF(AC18="DQ",0,AC18+AD18+AE18+AF18)</f>
        <v>32.28</v>
      </c>
      <c r="AN18" s="10">
        <f>AG18</f>
        <v>0</v>
      </c>
      <c r="AO18" s="3">
        <f>(AH18*5)+(AI18*10)+(AJ18*10)+(AK18*15)+(AL18*20)</f>
        <v>0</v>
      </c>
      <c r="AP18" s="11">
        <f>IF(AC18="DQ",0,AM18+AN18+AO18)</f>
        <v>32.28</v>
      </c>
      <c r="AQ18" s="29">
        <f>(MIN(AP$3:AP$16)/AP18)*100</f>
        <v>69.578686493184634</v>
      </c>
      <c r="AR18" s="12">
        <v>40.880000000000003</v>
      </c>
      <c r="AS18" s="2"/>
      <c r="AT18" s="2"/>
      <c r="AU18" s="3">
        <v>2</v>
      </c>
      <c r="AV18" s="3">
        <v>1</v>
      </c>
      <c r="AW18" s="3"/>
      <c r="AX18" s="3"/>
      <c r="AY18" s="3"/>
      <c r="AZ18" s="3"/>
      <c r="BA18" s="6">
        <f>AR18+AS18+AT18</f>
        <v>40.880000000000003</v>
      </c>
      <c r="BB18" s="10">
        <f>AU18</f>
        <v>2</v>
      </c>
      <c r="BC18" s="3">
        <f>(AV18*5)+(AW18*10)+(AX18*10)+(AY18*15)+(AZ18*20)</f>
        <v>5</v>
      </c>
      <c r="BD18" s="11">
        <f>BA18+BB18+BC18</f>
        <v>47.88</v>
      </c>
      <c r="BE18" s="29">
        <f>(MIN(BD$3:BD$16)/BD18)*100</f>
        <v>72.222222222222214</v>
      </c>
      <c r="BF18" s="12">
        <v>39.119999999999997</v>
      </c>
      <c r="BG18" s="2"/>
      <c r="BH18" s="2"/>
      <c r="BI18" s="3">
        <v>14</v>
      </c>
      <c r="BJ18" s="3"/>
      <c r="BK18" s="3"/>
      <c r="BL18" s="3"/>
      <c r="BM18" s="3"/>
      <c r="BN18" s="3"/>
      <c r="BO18" s="6">
        <f>BF18+BG18+BH18</f>
        <v>39.119999999999997</v>
      </c>
      <c r="BP18" s="10">
        <f>BI18</f>
        <v>14</v>
      </c>
      <c r="BQ18" s="3">
        <f>(BJ18*5)+(BK18*10)+(BL18*10)+(BM18*15)+(BN18*20)</f>
        <v>0</v>
      </c>
      <c r="BR18" s="11">
        <f>IF(BF18="DQ",0,BO18+BP18+BQ18)</f>
        <v>53.12</v>
      </c>
      <c r="BS18" s="29">
        <f>(MIN(BR$3:BR$16)/BR18)*100</f>
        <v>70.632530120481945</v>
      </c>
      <c r="BT18" s="12"/>
      <c r="BU18" s="2"/>
      <c r="BV18" s="2"/>
      <c r="BW18" s="3"/>
      <c r="BX18" s="3"/>
      <c r="BY18" s="3"/>
      <c r="BZ18" s="3"/>
      <c r="CA18" s="3"/>
      <c r="CB18" s="3"/>
      <c r="CC18" s="6">
        <f>IF(BT18="DQ",0,BT18+BU18+BV18)</f>
        <v>0</v>
      </c>
      <c r="CD18" s="10">
        <f>BW18</f>
        <v>0</v>
      </c>
      <c r="CE18" s="3">
        <f>(BX18*5)+(BY18*10)+(BZ18*10)+(CA18*15)+(CB18*20)</f>
        <v>0</v>
      </c>
      <c r="CF18" s="11">
        <f>IF(BT18="DQ",0,CC18+CD18+CE18)</f>
        <v>0</v>
      </c>
      <c r="CG18" s="29" t="e">
        <f>(MIN(CF$3:CF$16)/CF18)*100</f>
        <v>#DIV/0!</v>
      </c>
      <c r="CH18" s="12"/>
      <c r="CI18" s="2"/>
      <c r="CJ18" s="3"/>
      <c r="CK18" s="3"/>
      <c r="CL18" s="3"/>
      <c r="CM18" s="3"/>
      <c r="CN18" s="3"/>
      <c r="CO18" s="6">
        <f>CH18+CI18</f>
        <v>0</v>
      </c>
      <c r="CP18" s="10">
        <f>CJ18/2</f>
        <v>0</v>
      </c>
      <c r="CQ18" s="3">
        <f>(CJ18*5)+(CK18*10)+(CL18*10)+(CM18*15)+(CN18*20)</f>
        <v>0</v>
      </c>
      <c r="CR18" s="11">
        <f>CO18+CP18+CQ18</f>
        <v>0</v>
      </c>
      <c r="CS18" s="12"/>
      <c r="CT18" s="2"/>
      <c r="CU18" s="3"/>
      <c r="CV18" s="3"/>
      <c r="CW18" s="3"/>
      <c r="CX18" s="3"/>
      <c r="CY18" s="3"/>
      <c r="CZ18" s="6">
        <f>CS18+CT18</f>
        <v>0</v>
      </c>
      <c r="DA18" s="10">
        <f>CU18/2</f>
        <v>0</v>
      </c>
      <c r="DB18" s="3">
        <f>(CV18*3)+(CW18*5)+(CX18*5)+(CY18*20)</f>
        <v>0</v>
      </c>
      <c r="DC18" s="11">
        <f>CZ18+DA18+DB18</f>
        <v>0</v>
      </c>
      <c r="DD18" s="12"/>
      <c r="DE18" s="2"/>
      <c r="DF18" s="3"/>
      <c r="DG18" s="3"/>
      <c r="DH18" s="3"/>
      <c r="DI18" s="3"/>
      <c r="DJ18" s="3"/>
      <c r="DK18" s="6">
        <f>DD18+DE18</f>
        <v>0</v>
      </c>
      <c r="DL18" s="10">
        <f>DF18/2</f>
        <v>0</v>
      </c>
      <c r="DM18" s="3">
        <f>(DG18*3)+(DH18*5)+(DI18*5)+(DJ18*20)</f>
        <v>0</v>
      </c>
      <c r="DN18" s="11">
        <f>DK18+DL18+DM18</f>
        <v>0</v>
      </c>
    </row>
    <row r="19" spans="1:118">
      <c r="A19" s="65"/>
      <c r="B19" s="46"/>
      <c r="C19" s="45" t="s">
        <v>59</v>
      </c>
      <c r="BR19" s="66"/>
    </row>
    <row r="20" spans="1:118" ht="15.75" thickBot="1">
      <c r="A20" s="67">
        <v>15</v>
      </c>
      <c r="B20" s="68">
        <v>1</v>
      </c>
      <c r="C20" s="69" t="s">
        <v>54</v>
      </c>
      <c r="D20" s="70"/>
      <c r="E20" s="71" t="s">
        <v>55</v>
      </c>
      <c r="F20" s="72">
        <f xml:space="preserve"> AB20+AQ20+BE20+BS20</f>
        <v>180.9680749540089</v>
      </c>
      <c r="G20" s="73">
        <f>H20+I20+J20</f>
        <v>294.87</v>
      </c>
      <c r="H20" s="74">
        <f>X20+AM20+BA20+BO20+CC20+CO20+CZ20+DK20</f>
        <v>247.87</v>
      </c>
      <c r="I20" s="75">
        <f>Z20+AO20+BC20+BQ20+CE20+CQ20+DB20+DM20</f>
        <v>10</v>
      </c>
      <c r="J20" s="76">
        <f>R20+AG20+AU20+BI20+BW20+CJ20+CU20+DF20</f>
        <v>37</v>
      </c>
      <c r="K20" s="77">
        <v>48.66</v>
      </c>
      <c r="L20" s="78"/>
      <c r="M20" s="78"/>
      <c r="N20" s="78"/>
      <c r="O20" s="78"/>
      <c r="P20" s="78"/>
      <c r="Q20" s="78"/>
      <c r="R20" s="79">
        <v>30</v>
      </c>
      <c r="S20" s="79"/>
      <c r="T20" s="79"/>
      <c r="U20" s="79"/>
      <c r="V20" s="79"/>
      <c r="W20" s="80"/>
      <c r="X20" s="81">
        <f>IF(K20="DQ",0,K20+L20+M20+N20+O20+P20+Q20)</f>
        <v>48.66</v>
      </c>
      <c r="Y20" s="82">
        <f>R20</f>
        <v>30</v>
      </c>
      <c r="Z20" s="79">
        <f>(S20*5)+(T20*10)+(U20*10)+(V20*15)+(W20*20)</f>
        <v>0</v>
      </c>
      <c r="AA20" s="83">
        <f>IF(K20="DQ",0,X20+Y20+Z20)</f>
        <v>78.66</v>
      </c>
      <c r="AB20" s="84">
        <f>(MIN(AA$3:AA$16)/AA20)*100</f>
        <v>49.453343503686753</v>
      </c>
      <c r="AC20" s="77">
        <v>73.319999999999993</v>
      </c>
      <c r="AD20" s="78"/>
      <c r="AE20" s="78"/>
      <c r="AF20" s="78"/>
      <c r="AG20" s="79">
        <v>0</v>
      </c>
      <c r="AH20" s="79"/>
      <c r="AI20" s="79"/>
      <c r="AJ20" s="79"/>
      <c r="AK20" s="79"/>
      <c r="AL20" s="79"/>
      <c r="AM20" s="81">
        <f>IF(AC20="DQ",0,AC20+AD20+AE20+AF20)</f>
        <v>73.319999999999993</v>
      </c>
      <c r="AN20" s="82">
        <f>AG20</f>
        <v>0</v>
      </c>
      <c r="AO20" s="79">
        <f>(AH20*5)+(AI20*10)+(AJ20*10)+(AK20*15)+(AL20*20)</f>
        <v>0</v>
      </c>
      <c r="AP20" s="83">
        <f>IF(AC20="DQ",0,AM20+AN20+AO20)</f>
        <v>73.319999999999993</v>
      </c>
      <c r="AQ20" s="84">
        <f>(MIN(AP$3:AP$16)/AP20)*100</f>
        <v>30.63284233497</v>
      </c>
      <c r="AR20" s="77">
        <v>62.39</v>
      </c>
      <c r="AS20" s="78"/>
      <c r="AT20" s="78"/>
      <c r="AU20" s="79">
        <v>7</v>
      </c>
      <c r="AV20" s="79"/>
      <c r="AW20" s="79"/>
      <c r="AX20" s="79"/>
      <c r="AY20" s="79"/>
      <c r="AZ20" s="79"/>
      <c r="BA20" s="81">
        <f>AR20+AS20+AT20</f>
        <v>62.39</v>
      </c>
      <c r="BB20" s="82">
        <f>AU20</f>
        <v>7</v>
      </c>
      <c r="BC20" s="79">
        <f>(AV20*5)+(AW20*10)+(AX20*10)+(AY20*15)+(AZ20*20)</f>
        <v>0</v>
      </c>
      <c r="BD20" s="83">
        <f>BA20+BB20+BC20</f>
        <v>69.39</v>
      </c>
      <c r="BE20" s="84">
        <f>(MIN(BD$3:BD$16)/BD20)*100</f>
        <v>49.834270067733101</v>
      </c>
      <c r="BF20" s="77">
        <v>63.5</v>
      </c>
      <c r="BG20" s="78"/>
      <c r="BH20" s="78"/>
      <c r="BI20" s="79">
        <v>0</v>
      </c>
      <c r="BJ20" s="79"/>
      <c r="BK20" s="79"/>
      <c r="BL20" s="79">
        <v>1</v>
      </c>
      <c r="BM20" s="79"/>
      <c r="BN20" s="79"/>
      <c r="BO20" s="81">
        <f>BF20+BG20+BH20</f>
        <v>63.5</v>
      </c>
      <c r="BP20" s="82">
        <f>BI20</f>
        <v>0</v>
      </c>
      <c r="BQ20" s="79">
        <f>(BJ20*5)+(BK20*10)+(BL20*10)+(BM20*15)+(BN20*20)</f>
        <v>10</v>
      </c>
      <c r="BR20" s="83">
        <f>IF(BF20="DQ",0,BO20+BP20+BQ20)</f>
        <v>73.5</v>
      </c>
      <c r="BS20" s="29">
        <f>(MIN(BR$3:BR$16)/BR20)*100</f>
        <v>51.047619047619051</v>
      </c>
      <c r="BT20" s="12"/>
      <c r="BU20" s="2"/>
      <c r="BV20" s="2"/>
      <c r="BW20" s="3"/>
      <c r="BX20" s="3"/>
      <c r="BY20" s="3"/>
      <c r="BZ20" s="3"/>
      <c r="CA20" s="3"/>
      <c r="CB20" s="3"/>
      <c r="CC20" s="6">
        <f>IF(BT20="DQ",0,BT20+BU20+BV20)</f>
        <v>0</v>
      </c>
      <c r="CD20" s="10">
        <f>BW20</f>
        <v>0</v>
      </c>
      <c r="CE20" s="3">
        <f>(BX20*5)+(BY20*10)+(BZ20*10)+(CA20*15)+(CB20*20)</f>
        <v>0</v>
      </c>
      <c r="CF20" s="11">
        <f>IF(BT20="DQ",0,CC20+CD20+CE20)</f>
        <v>0</v>
      </c>
      <c r="CG20" s="29" t="e">
        <f>(MIN(CF$3:CF$16)/CF20)*100</f>
        <v>#DIV/0!</v>
      </c>
      <c r="CH20" s="12"/>
      <c r="CI20" s="2"/>
      <c r="CJ20" s="3"/>
      <c r="CK20" s="3"/>
      <c r="CL20" s="3"/>
      <c r="CM20" s="3"/>
      <c r="CN20" s="3"/>
      <c r="CO20" s="6">
        <f>CH20+CI20</f>
        <v>0</v>
      </c>
      <c r="CP20" s="10">
        <f>CJ20/2</f>
        <v>0</v>
      </c>
      <c r="CQ20" s="3">
        <f>(CJ20*5)+(CK20*10)+(CL20*10)+(CM20*15)+(CN20*20)</f>
        <v>0</v>
      </c>
      <c r="CR20" s="11">
        <f>CO20+CP20+CQ20</f>
        <v>0</v>
      </c>
      <c r="CS20" s="12"/>
      <c r="CT20" s="2"/>
      <c r="CU20" s="3"/>
      <c r="CV20" s="3"/>
      <c r="CW20" s="3"/>
      <c r="CX20" s="3"/>
      <c r="CY20" s="3"/>
      <c r="CZ20" s="6">
        <f>CS20+CT20</f>
        <v>0</v>
      </c>
      <c r="DA20" s="10">
        <f>CU20/2</f>
        <v>0</v>
      </c>
      <c r="DB20" s="3">
        <f>(CV20*3)+(CW20*5)+(CX20*5)+(CY20*20)</f>
        <v>0</v>
      </c>
      <c r="DC20" s="11">
        <f>CZ20+DA20+DB20</f>
        <v>0</v>
      </c>
      <c r="DD20" s="12"/>
      <c r="DE20" s="2"/>
      <c r="DF20" s="3"/>
      <c r="DG20" s="3"/>
      <c r="DH20" s="3"/>
      <c r="DI20" s="3"/>
      <c r="DJ20" s="3"/>
      <c r="DK20" s="6">
        <f>DD20+DE20</f>
        <v>0</v>
      </c>
      <c r="DL20" s="10">
        <f>DF20/2</f>
        <v>0</v>
      </c>
      <c r="DM20" s="3">
        <f>(DG20*3)+(DH20*5)+(DI20*5)+(DJ20*20)</f>
        <v>0</v>
      </c>
      <c r="DN20" s="11">
        <f>DK20+DL20+DM20</f>
        <v>0</v>
      </c>
    </row>
    <row r="21" spans="1:118" ht="13.5" thickTop="1"/>
  </sheetData>
  <sortState ref="A3:DN18">
    <sortCondition descending="1" ref="F3:F18"/>
  </sortState>
  <mergeCells count="7">
    <mergeCell ref="CH1:CI1"/>
    <mergeCell ref="F1:J1"/>
    <mergeCell ref="K1:AA1"/>
    <mergeCell ref="AC1:AQ1"/>
    <mergeCell ref="AR1:BE1"/>
    <mergeCell ref="BF1:BR1"/>
    <mergeCell ref="BT1:CG1"/>
  </mergeCells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Y1"/>
  <sheetViews>
    <sheetView workbookViewId="0">
      <selection activeCell="J22" sqref="J22"/>
    </sheetView>
  </sheetViews>
  <sheetFormatPr defaultColWidth="8" defaultRowHeight="12.75"/>
  <cols>
    <col min="1" max="1" width="7.42578125" style="5" customWidth="1"/>
    <col min="2" max="2" width="25.7109375" style="1" customWidth="1"/>
    <col min="3" max="3" width="5.7109375" style="1" customWidth="1"/>
    <col min="4" max="4" width="4.85546875" style="1" customWidth="1"/>
    <col min="5" max="5" width="8.5703125" style="1" customWidth="1"/>
    <col min="6" max="6" width="7.5703125" style="1" customWidth="1"/>
    <col min="7" max="7" width="5.28515625" style="1" customWidth="1"/>
    <col min="8" max="8" width="5.5703125" style="1" customWidth="1"/>
    <col min="9" max="9" width="5" style="1" customWidth="1"/>
    <col min="10" max="10" width="6.5703125" style="1" customWidth="1"/>
    <col min="11" max="16" width="5.5703125" style="1" customWidth="1"/>
    <col min="17" max="17" width="3.85546875" style="1" customWidth="1"/>
    <col min="18" max="20" width="2.28515625" style="1" customWidth="1"/>
    <col min="21" max="21" width="3.5703125" style="1" customWidth="1"/>
    <col min="22" max="22" width="6.7109375" style="1" customWidth="1"/>
    <col min="23" max="23" width="4.5703125" style="1" customWidth="1"/>
    <col min="24" max="24" width="4.28515625" style="1" customWidth="1"/>
    <col min="25" max="25" width="7" style="4" customWidth="1"/>
    <col min="26" max="29" width="5.5703125" style="1" customWidth="1"/>
    <col min="30" max="30" width="3.85546875" style="1" customWidth="1"/>
    <col min="31" max="33" width="2.28515625" style="1" customWidth="1"/>
    <col min="34" max="34" width="3.5703125" style="1" customWidth="1"/>
    <col min="35" max="35" width="6.5703125" style="1" customWidth="1"/>
    <col min="36" max="36" width="4.5703125" style="1" customWidth="1"/>
    <col min="37" max="37" width="4.28515625" style="1" customWidth="1"/>
    <col min="38" max="38" width="6.5703125" style="1" customWidth="1"/>
    <col min="39" max="41" width="5.5703125" style="1" customWidth="1"/>
    <col min="42" max="42" width="3.85546875" style="1" customWidth="1"/>
    <col min="43" max="45" width="2.28515625" style="1" customWidth="1"/>
    <col min="46" max="46" width="3.5703125" style="1" customWidth="1"/>
    <col min="47" max="47" width="6.5703125" style="1" customWidth="1"/>
    <col min="48" max="48" width="4.5703125" style="1" customWidth="1"/>
    <col min="49" max="49" width="4.28515625" style="1" customWidth="1"/>
    <col min="50" max="50" width="6.5703125" style="1" customWidth="1"/>
    <col min="51" max="53" width="5.5703125" style="1" customWidth="1"/>
    <col min="54" max="54" width="3.85546875" style="1" customWidth="1"/>
    <col min="55" max="57" width="2.28515625" style="1" customWidth="1"/>
    <col min="58" max="58" width="3.5703125" style="1" customWidth="1"/>
    <col min="59" max="59" width="6.5703125" style="1" customWidth="1"/>
    <col min="60" max="60" width="4.5703125" style="1" customWidth="1"/>
    <col min="61" max="61" width="4.28515625" style="1" customWidth="1"/>
    <col min="62" max="62" width="6.5703125" style="1" customWidth="1"/>
    <col min="63" max="65" width="5.5703125" style="1" customWidth="1"/>
    <col min="66" max="66" width="3.85546875" style="1" customWidth="1"/>
    <col min="67" max="69" width="2.28515625" style="1" customWidth="1"/>
    <col min="70" max="70" width="3.5703125" style="1" customWidth="1"/>
    <col min="71" max="71" width="6.5703125" style="1" customWidth="1"/>
    <col min="72" max="72" width="4.5703125" style="1" customWidth="1"/>
    <col min="73" max="73" width="4.28515625" style="1" customWidth="1"/>
    <col min="74" max="74" width="6.5703125" style="1" customWidth="1"/>
    <col min="75" max="76" width="5.5703125" style="1" customWidth="1"/>
    <col min="77" max="77" width="3.85546875" style="1" customWidth="1"/>
    <col min="78" max="80" width="2.28515625" style="1" customWidth="1"/>
    <col min="81" max="81" width="3.5703125" style="1" customWidth="1"/>
    <col min="82" max="82" width="6.5703125" style="1" customWidth="1"/>
    <col min="83" max="83" width="4.5703125" style="1" customWidth="1"/>
    <col min="84" max="84" width="4.28515625" style="1" customWidth="1"/>
    <col min="85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6384" width="8" style="1"/>
  </cols>
  <sheetData/>
  <phoneticPr fontId="3" type="noConversion"/>
  <printOptions gridLines="1" gridLinesSet="0"/>
  <pageMargins left="0.25" right="0.25" top="0.5" bottom="0.25" header="0.5" footer="0.5"/>
  <pageSetup paperSize="0" scale="0" horizontalDpi="0" verticalDpi="0" copies="0" r:id="rId1"/>
  <headerFooter alignWithMargins="0">
    <oddHeader>Page &amp;P&amp;RIDPA Match Scoring Spreadsheet (X-Large)</oddHeader>
  </headerFooter>
  <colBreaks count="3" manualBreakCount="3">
    <brk min="9" max="96" man="1"/>
    <brk id="41" man="1"/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Owen</cp:lastModifiedBy>
  <cp:lastPrinted>2011-08-06T22:50:12Z</cp:lastPrinted>
  <dcterms:created xsi:type="dcterms:W3CDTF">2010-05-02T17:04:59Z</dcterms:created>
  <dcterms:modified xsi:type="dcterms:W3CDTF">2014-10-18T20:03:21Z</dcterms:modified>
</cp:coreProperties>
</file>