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320" windowHeight="11640"/>
  </bookViews>
  <sheets>
    <sheet name="Sheet1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J7" i="1"/>
  <c r="X7"/>
  <c r="Y7"/>
  <c r="Z7"/>
  <c r="AM7"/>
  <c r="AN7"/>
  <c r="AO7"/>
  <c r="BA7"/>
  <c r="BB7"/>
  <c r="BC7"/>
  <c r="BO7"/>
  <c r="BP7"/>
  <c r="BQ7"/>
  <c r="CC7"/>
  <c r="CD7"/>
  <c r="CE7"/>
  <c r="CO7"/>
  <c r="CP7"/>
  <c r="CQ7"/>
  <c r="CZ7"/>
  <c r="DA7"/>
  <c r="DB7"/>
  <c r="DK7"/>
  <c r="DL7"/>
  <c r="DM7"/>
  <c r="J19"/>
  <c r="X19"/>
  <c r="Y19"/>
  <c r="Z19"/>
  <c r="AM19"/>
  <c r="AN19"/>
  <c r="AO19"/>
  <c r="BA19"/>
  <c r="BB19"/>
  <c r="BC19"/>
  <c r="BO19"/>
  <c r="BP19"/>
  <c r="BQ19"/>
  <c r="CC19"/>
  <c r="CD19"/>
  <c r="CE19"/>
  <c r="CO19"/>
  <c r="CP19"/>
  <c r="CQ19"/>
  <c r="CZ19"/>
  <c r="DA19"/>
  <c r="DB19"/>
  <c r="DK19"/>
  <c r="DL19"/>
  <c r="DM19"/>
  <c r="J12"/>
  <c r="X12"/>
  <c r="Y12"/>
  <c r="Z12"/>
  <c r="AM12"/>
  <c r="AN12"/>
  <c r="AO12"/>
  <c r="BA12"/>
  <c r="BB12"/>
  <c r="BC12"/>
  <c r="BO12"/>
  <c r="BP12"/>
  <c r="BQ12"/>
  <c r="CC12"/>
  <c r="CD12"/>
  <c r="CE12"/>
  <c r="CO12"/>
  <c r="CP12"/>
  <c r="CQ12"/>
  <c r="CZ12"/>
  <c r="DA12"/>
  <c r="DB12"/>
  <c r="DK12"/>
  <c r="DL12"/>
  <c r="DM12"/>
  <c r="J30"/>
  <c r="X30"/>
  <c r="Y30"/>
  <c r="Z30"/>
  <c r="AM30"/>
  <c r="AN30"/>
  <c r="AO30"/>
  <c r="BA30"/>
  <c r="BB30"/>
  <c r="BC30"/>
  <c r="BO30"/>
  <c r="BP30"/>
  <c r="BQ30"/>
  <c r="CC30"/>
  <c r="CD30"/>
  <c r="CE30"/>
  <c r="CO30"/>
  <c r="CP30"/>
  <c r="CQ30"/>
  <c r="CZ30"/>
  <c r="DA30"/>
  <c r="DB30"/>
  <c r="DK30"/>
  <c r="DL30"/>
  <c r="DM30"/>
  <c r="J18"/>
  <c r="X18"/>
  <c r="Y18"/>
  <c r="Z18"/>
  <c r="AM18"/>
  <c r="AN18"/>
  <c r="AO18"/>
  <c r="BA18"/>
  <c r="BB18"/>
  <c r="BC18"/>
  <c r="BO18"/>
  <c r="BP18"/>
  <c r="BQ18"/>
  <c r="CC18"/>
  <c r="CD18"/>
  <c r="CE18"/>
  <c r="CO18"/>
  <c r="CP18"/>
  <c r="CQ18"/>
  <c r="CZ18"/>
  <c r="DA18"/>
  <c r="DB18"/>
  <c r="DK18"/>
  <c r="DL18"/>
  <c r="DM18"/>
  <c r="J24"/>
  <c r="X24"/>
  <c r="Y24"/>
  <c r="Z24"/>
  <c r="AM24"/>
  <c r="AN24"/>
  <c r="AO24"/>
  <c r="BA24"/>
  <c r="BB24"/>
  <c r="BC24"/>
  <c r="BO24"/>
  <c r="BP24"/>
  <c r="BQ24"/>
  <c r="CC24"/>
  <c r="CD24"/>
  <c r="CE24"/>
  <c r="CO24"/>
  <c r="CP24"/>
  <c r="CQ24"/>
  <c r="CZ24"/>
  <c r="DA24"/>
  <c r="DB24"/>
  <c r="DK24"/>
  <c r="DL24"/>
  <c r="DM24"/>
  <c r="J27"/>
  <c r="X27"/>
  <c r="Y27"/>
  <c r="Z27"/>
  <c r="AM27"/>
  <c r="AN27"/>
  <c r="AO27"/>
  <c r="BA27"/>
  <c r="BB27"/>
  <c r="BC27"/>
  <c r="BO27"/>
  <c r="BP27"/>
  <c r="BQ27"/>
  <c r="CC27"/>
  <c r="CD27"/>
  <c r="CE27"/>
  <c r="CO27"/>
  <c r="CP27"/>
  <c r="CQ27"/>
  <c r="CZ27"/>
  <c r="DA27"/>
  <c r="DB27"/>
  <c r="DK27"/>
  <c r="DL27"/>
  <c r="DM27"/>
  <c r="J31"/>
  <c r="X31"/>
  <c r="Y31"/>
  <c r="Z31"/>
  <c r="AM31"/>
  <c r="AN31"/>
  <c r="AO31"/>
  <c r="BA31"/>
  <c r="BB31"/>
  <c r="BC31"/>
  <c r="BO31"/>
  <c r="BP31"/>
  <c r="BQ31"/>
  <c r="CC31"/>
  <c r="CD31"/>
  <c r="CE31"/>
  <c r="CO31"/>
  <c r="CP31"/>
  <c r="CQ31"/>
  <c r="CZ31"/>
  <c r="DA31"/>
  <c r="DB31"/>
  <c r="DK31"/>
  <c r="DL31"/>
  <c r="DM31"/>
  <c r="J34"/>
  <c r="X34"/>
  <c r="Y34"/>
  <c r="Z34"/>
  <c r="AM34"/>
  <c r="AN34"/>
  <c r="AO34"/>
  <c r="BA34"/>
  <c r="BB34"/>
  <c r="BC34"/>
  <c r="BO34"/>
  <c r="BP34"/>
  <c r="BQ34"/>
  <c r="CC34"/>
  <c r="CD34"/>
  <c r="CE34"/>
  <c r="CO34"/>
  <c r="CP34"/>
  <c r="CQ34"/>
  <c r="CZ34"/>
  <c r="DA34"/>
  <c r="DB34"/>
  <c r="DK34"/>
  <c r="DL34"/>
  <c r="DM34"/>
  <c r="J14"/>
  <c r="X14"/>
  <c r="Y14"/>
  <c r="Z14"/>
  <c r="AM14"/>
  <c r="AN14"/>
  <c r="AO14"/>
  <c r="BA14"/>
  <c r="BB14"/>
  <c r="BC14"/>
  <c r="BO14"/>
  <c r="BP14"/>
  <c r="BQ14"/>
  <c r="CC14"/>
  <c r="CD14"/>
  <c r="CE14"/>
  <c r="CO14"/>
  <c r="CP14"/>
  <c r="CQ14"/>
  <c r="CZ14"/>
  <c r="DA14"/>
  <c r="DB14"/>
  <c r="DK14"/>
  <c r="DL14"/>
  <c r="DM14"/>
  <c r="J13"/>
  <c r="X13"/>
  <c r="Y13"/>
  <c r="Z13"/>
  <c r="AM13"/>
  <c r="AN13"/>
  <c r="AO13"/>
  <c r="BA13"/>
  <c r="BB13"/>
  <c r="BC13"/>
  <c r="BO13"/>
  <c r="BP13"/>
  <c r="BQ13"/>
  <c r="CC13"/>
  <c r="CD13"/>
  <c r="CE13"/>
  <c r="CO13"/>
  <c r="CP13"/>
  <c r="CQ13"/>
  <c r="CZ13"/>
  <c r="DA13"/>
  <c r="DB13"/>
  <c r="DK13"/>
  <c r="DL13"/>
  <c r="DM13"/>
  <c r="J29"/>
  <c r="X29"/>
  <c r="Y29"/>
  <c r="Z29"/>
  <c r="AM29"/>
  <c r="AN29"/>
  <c r="AO29"/>
  <c r="BA29"/>
  <c r="BB29"/>
  <c r="BC29"/>
  <c r="BO29"/>
  <c r="BP29"/>
  <c r="BQ29"/>
  <c r="CC29"/>
  <c r="CD29"/>
  <c r="CE29"/>
  <c r="CO29"/>
  <c r="CP29"/>
  <c r="CQ29"/>
  <c r="CZ29"/>
  <c r="DA29"/>
  <c r="DB29"/>
  <c r="DK29"/>
  <c r="DL29"/>
  <c r="DM29"/>
  <c r="J23"/>
  <c r="X23"/>
  <c r="Y23"/>
  <c r="Z23"/>
  <c r="AM23"/>
  <c r="AN23"/>
  <c r="AO23"/>
  <c r="BA23"/>
  <c r="BB23"/>
  <c r="BC23"/>
  <c r="BO23"/>
  <c r="BP23"/>
  <c r="BQ23"/>
  <c r="CC23"/>
  <c r="CD23"/>
  <c r="CE23"/>
  <c r="CO23"/>
  <c r="CP23"/>
  <c r="CQ23"/>
  <c r="CZ23"/>
  <c r="DA23"/>
  <c r="DB23"/>
  <c r="DK23"/>
  <c r="DL23"/>
  <c r="DM23"/>
  <c r="J15"/>
  <c r="X15"/>
  <c r="Y15"/>
  <c r="Z15"/>
  <c r="AM15"/>
  <c r="AN15"/>
  <c r="AO15"/>
  <c r="BA15"/>
  <c r="BB15"/>
  <c r="BC15"/>
  <c r="BO15"/>
  <c r="BP15"/>
  <c r="BQ15"/>
  <c r="CC15"/>
  <c r="CD15"/>
  <c r="CE15"/>
  <c r="CO15"/>
  <c r="CP15"/>
  <c r="CQ15"/>
  <c r="CZ15"/>
  <c r="DA15"/>
  <c r="DB15"/>
  <c r="DK15"/>
  <c r="DL15"/>
  <c r="DM15"/>
  <c r="J22"/>
  <c r="X22"/>
  <c r="Y22"/>
  <c r="Z22"/>
  <c r="AM22"/>
  <c r="AN22"/>
  <c r="AO22"/>
  <c r="BA22"/>
  <c r="BB22"/>
  <c r="BC22"/>
  <c r="BO22"/>
  <c r="BP22"/>
  <c r="BQ22"/>
  <c r="CC22"/>
  <c r="CD22"/>
  <c r="CE22"/>
  <c r="CO22"/>
  <c r="CP22"/>
  <c r="CQ22"/>
  <c r="CZ22"/>
  <c r="DA22"/>
  <c r="DB22"/>
  <c r="DK22"/>
  <c r="DL22"/>
  <c r="DM22"/>
  <c r="J26"/>
  <c r="X26"/>
  <c r="Y26"/>
  <c r="Z26"/>
  <c r="AM26"/>
  <c r="AN26"/>
  <c r="AO26"/>
  <c r="BA26"/>
  <c r="BB26"/>
  <c r="BC26"/>
  <c r="BO26"/>
  <c r="BP26"/>
  <c r="BQ26"/>
  <c r="CC26"/>
  <c r="CD26"/>
  <c r="CE26"/>
  <c r="CO26"/>
  <c r="CP26"/>
  <c r="CQ26"/>
  <c r="CZ26"/>
  <c r="DA26"/>
  <c r="DB26"/>
  <c r="DK26"/>
  <c r="DL26"/>
  <c r="DM26"/>
  <c r="J25"/>
  <c r="X25"/>
  <c r="Y25"/>
  <c r="Z25"/>
  <c r="AM25"/>
  <c r="AN25"/>
  <c r="AO25"/>
  <c r="BA25"/>
  <c r="BB25"/>
  <c r="BC25"/>
  <c r="BO25"/>
  <c r="BP25"/>
  <c r="BQ25"/>
  <c r="CC25"/>
  <c r="CD25"/>
  <c r="CE25"/>
  <c r="CO25"/>
  <c r="CP25"/>
  <c r="CQ25"/>
  <c r="CZ25"/>
  <c r="DA25"/>
  <c r="DB25"/>
  <c r="DK25"/>
  <c r="DL25"/>
  <c r="DM25"/>
  <c r="J5"/>
  <c r="X5"/>
  <c r="Y5"/>
  <c r="Z5"/>
  <c r="AM5"/>
  <c r="AN5"/>
  <c r="AO5"/>
  <c r="BA5"/>
  <c r="BB5"/>
  <c r="BC5"/>
  <c r="BO5"/>
  <c r="BP5"/>
  <c r="BQ5"/>
  <c r="CC5"/>
  <c r="CD5"/>
  <c r="CE5"/>
  <c r="CO5"/>
  <c r="CP5"/>
  <c r="CQ5"/>
  <c r="CZ5"/>
  <c r="DA5"/>
  <c r="DB5"/>
  <c r="DK5"/>
  <c r="DL5"/>
  <c r="DN5" s="1"/>
  <c r="DM5"/>
  <c r="J10"/>
  <c r="X10"/>
  <c r="Y10"/>
  <c r="Z10"/>
  <c r="AM10"/>
  <c r="AN10"/>
  <c r="AO10"/>
  <c r="BA10"/>
  <c r="BB10"/>
  <c r="BC10"/>
  <c r="BO10"/>
  <c r="BP10"/>
  <c r="BQ10"/>
  <c r="CC10"/>
  <c r="CD10"/>
  <c r="CE10"/>
  <c r="CO10"/>
  <c r="CP10"/>
  <c r="CQ10"/>
  <c r="CZ10"/>
  <c r="DA10"/>
  <c r="DB10"/>
  <c r="DK10"/>
  <c r="DL10"/>
  <c r="DM10"/>
  <c r="J6"/>
  <c r="X6"/>
  <c r="Y6"/>
  <c r="Z6"/>
  <c r="AM6"/>
  <c r="AN6"/>
  <c r="AO6"/>
  <c r="BA6"/>
  <c r="BB6"/>
  <c r="BC6"/>
  <c r="BO6"/>
  <c r="BP6"/>
  <c r="BQ6"/>
  <c r="CC6"/>
  <c r="CD6"/>
  <c r="CE6"/>
  <c r="CO6"/>
  <c r="CP6"/>
  <c r="CQ6"/>
  <c r="CZ6"/>
  <c r="DA6"/>
  <c r="DB6"/>
  <c r="DK6"/>
  <c r="DL6"/>
  <c r="DM6"/>
  <c r="J17"/>
  <c r="X17"/>
  <c r="Y17"/>
  <c r="Z17"/>
  <c r="AM17"/>
  <c r="AN17"/>
  <c r="AO17"/>
  <c r="BA17"/>
  <c r="BB17"/>
  <c r="BC17"/>
  <c r="BO17"/>
  <c r="BP17"/>
  <c r="BQ17"/>
  <c r="CC17"/>
  <c r="CD17"/>
  <c r="CE17"/>
  <c r="CO17"/>
  <c r="CP17"/>
  <c r="CQ17"/>
  <c r="CZ17"/>
  <c r="DA17"/>
  <c r="DB17"/>
  <c r="DK17"/>
  <c r="DL17"/>
  <c r="DM17"/>
  <c r="J28"/>
  <c r="X28"/>
  <c r="Y28"/>
  <c r="Z28"/>
  <c r="AM28"/>
  <c r="AN28"/>
  <c r="AO28"/>
  <c r="BA28"/>
  <c r="BB28"/>
  <c r="BC28"/>
  <c r="BO28"/>
  <c r="BP28"/>
  <c r="BQ28"/>
  <c r="CC28"/>
  <c r="CD28"/>
  <c r="CE28"/>
  <c r="CO28"/>
  <c r="CP28"/>
  <c r="CQ28"/>
  <c r="CZ28"/>
  <c r="DA28"/>
  <c r="DB28"/>
  <c r="DK28"/>
  <c r="DL28"/>
  <c r="DM28"/>
  <c r="DN28"/>
  <c r="BA16"/>
  <c r="BB16"/>
  <c r="BC16"/>
  <c r="BO16"/>
  <c r="BP16"/>
  <c r="BQ16"/>
  <c r="CC16"/>
  <c r="CD16"/>
  <c r="CE16"/>
  <c r="CF16"/>
  <c r="BA11"/>
  <c r="BB11"/>
  <c r="BC11"/>
  <c r="BO11"/>
  <c r="BP11"/>
  <c r="BQ11"/>
  <c r="CC11"/>
  <c r="CD11"/>
  <c r="CE11"/>
  <c r="AM11"/>
  <c r="X11"/>
  <c r="AM16"/>
  <c r="X16"/>
  <c r="AN11"/>
  <c r="AN16"/>
  <c r="Y11"/>
  <c r="CQ11"/>
  <c r="CQ16"/>
  <c r="AO11"/>
  <c r="AO16"/>
  <c r="Z11"/>
  <c r="Z16"/>
  <c r="Y16"/>
  <c r="DM11"/>
  <c r="DL11"/>
  <c r="DK11"/>
  <c r="DN11" s="1"/>
  <c r="DB11"/>
  <c r="DA11"/>
  <c r="DC11" s="1"/>
  <c r="CZ11"/>
  <c r="CP11"/>
  <c r="CO11"/>
  <c r="J11"/>
  <c r="DK16"/>
  <c r="DL16"/>
  <c r="DN16" s="1"/>
  <c r="DM16"/>
  <c r="CZ16"/>
  <c r="DA16"/>
  <c r="DB16"/>
  <c r="DC16" s="1"/>
  <c r="CO16"/>
  <c r="CP16"/>
  <c r="CR16" s="1"/>
  <c r="J16"/>
  <c r="CR11"/>
  <c r="CF28" l="1"/>
  <c r="CR17"/>
  <c r="BR17"/>
  <c r="DC6"/>
  <c r="CF6"/>
  <c r="DN10"/>
  <c r="CR10"/>
  <c r="BR10"/>
  <c r="CF5"/>
  <c r="DN25"/>
  <c r="CR25"/>
  <c r="DC26"/>
  <c r="CF26"/>
  <c r="DC31"/>
  <c r="CF31"/>
  <c r="DN27"/>
  <c r="CR27"/>
  <c r="BR27"/>
  <c r="I16"/>
  <c r="CR28"/>
  <c r="BR28"/>
  <c r="DN17"/>
  <c r="CF17"/>
  <c r="DN6"/>
  <c r="CR6"/>
  <c r="BR6"/>
  <c r="DC10"/>
  <c r="CF10"/>
  <c r="CR5"/>
  <c r="BR5"/>
  <c r="DC25"/>
  <c r="CF25"/>
  <c r="CR26"/>
  <c r="DN31"/>
  <c r="CR31"/>
  <c r="BR31"/>
  <c r="DC27"/>
  <c r="CF27"/>
  <c r="AA27"/>
  <c r="BR11"/>
  <c r="CF11"/>
  <c r="DC28"/>
  <c r="DC17"/>
  <c r="DC5"/>
  <c r="BR25"/>
  <c r="DN26"/>
  <c r="AP26"/>
  <c r="DC22"/>
  <c r="CF22"/>
  <c r="DN15"/>
  <c r="CR15"/>
  <c r="BR15"/>
  <c r="DC23"/>
  <c r="CF23"/>
  <c r="DN29"/>
  <c r="CR29"/>
  <c r="BR29"/>
  <c r="DC13"/>
  <c r="CF13"/>
  <c r="DN14"/>
  <c r="CR14"/>
  <c r="BR14"/>
  <c r="DC34"/>
  <c r="CF34"/>
  <c r="AA34"/>
  <c r="DC24"/>
  <c r="CF24"/>
  <c r="DN18"/>
  <c r="CR18"/>
  <c r="BR18"/>
  <c r="DC30"/>
  <c r="CF30"/>
  <c r="DN12"/>
  <c r="CR12"/>
  <c r="BR12"/>
  <c r="DC19"/>
  <c r="CF19"/>
  <c r="DN7"/>
  <c r="CR7"/>
  <c r="BR7"/>
  <c r="I11"/>
  <c r="BD25"/>
  <c r="DN22"/>
  <c r="CR22"/>
  <c r="BR22"/>
  <c r="AP22"/>
  <c r="DC15"/>
  <c r="CF15"/>
  <c r="DN23"/>
  <c r="CR23"/>
  <c r="BR23"/>
  <c r="DC29"/>
  <c r="CF29"/>
  <c r="DN13"/>
  <c r="CR13"/>
  <c r="BR13"/>
  <c r="DC14"/>
  <c r="CF14"/>
  <c r="DN34"/>
  <c r="CR34"/>
  <c r="BR34"/>
  <c r="DN24"/>
  <c r="CR24"/>
  <c r="BR24"/>
  <c r="DC18"/>
  <c r="CF18"/>
  <c r="DN30"/>
  <c r="CR30"/>
  <c r="BR30"/>
  <c r="DC12"/>
  <c r="CF12"/>
  <c r="DN19"/>
  <c r="CR19"/>
  <c r="BR19"/>
  <c r="DC7"/>
  <c r="CF7"/>
  <c r="CG22"/>
  <c r="CG23"/>
  <c r="CG13"/>
  <c r="CG34"/>
  <c r="CG24"/>
  <c r="CG30"/>
  <c r="CG19"/>
  <c r="CG15"/>
  <c r="CG29"/>
  <c r="CG14"/>
  <c r="CG18"/>
  <c r="CG12"/>
  <c r="CG7"/>
  <c r="BR16"/>
  <c r="I10"/>
  <c r="BR26"/>
  <c r="AP23"/>
  <c r="AP29"/>
  <c r="AP13"/>
  <c r="AP14"/>
  <c r="AP34"/>
  <c r="I34"/>
  <c r="CG31"/>
  <c r="CG27"/>
  <c r="AP24"/>
  <c r="AP18"/>
  <c r="AP30"/>
  <c r="AP12"/>
  <c r="AP19"/>
  <c r="AP7"/>
  <c r="CG16"/>
  <c r="CG28"/>
  <c r="CG17"/>
  <c r="CG6"/>
  <c r="CG10"/>
  <c r="CG5"/>
  <c r="CG25"/>
  <c r="CG26"/>
  <c r="AA11"/>
  <c r="BD16"/>
  <c r="AP28"/>
  <c r="AP6"/>
  <c r="AP10"/>
  <c r="AP5"/>
  <c r="AP25"/>
  <c r="I26"/>
  <c r="I29"/>
  <c r="I13"/>
  <c r="BD14"/>
  <c r="BD34"/>
  <c r="AP31"/>
  <c r="AP27"/>
  <c r="I30"/>
  <c r="I12"/>
  <c r="I28"/>
  <c r="BD28"/>
  <c r="H28"/>
  <c r="AA28"/>
  <c r="BD17"/>
  <c r="I17"/>
  <c r="AP17"/>
  <c r="H17"/>
  <c r="AA17"/>
  <c r="I6"/>
  <c r="BD6"/>
  <c r="H6"/>
  <c r="AA6"/>
  <c r="BD10"/>
  <c r="H10"/>
  <c r="AA10"/>
  <c r="I5"/>
  <c r="BD5"/>
  <c r="H5"/>
  <c r="AA5"/>
  <c r="I25"/>
  <c r="H25"/>
  <c r="AA25"/>
  <c r="BD26"/>
  <c r="H26"/>
  <c r="AA26"/>
  <c r="I22"/>
  <c r="BD22"/>
  <c r="H22"/>
  <c r="AA22"/>
  <c r="I15"/>
  <c r="BD15"/>
  <c r="AP15"/>
  <c r="H15"/>
  <c r="AA15"/>
  <c r="I23"/>
  <c r="BD23"/>
  <c r="H23"/>
  <c r="AA23"/>
  <c r="BD29"/>
  <c r="H29"/>
  <c r="AA29"/>
  <c r="BD13"/>
  <c r="H13"/>
  <c r="G13" s="1"/>
  <c r="AA13"/>
  <c r="I14"/>
  <c r="H14"/>
  <c r="AA14"/>
  <c r="H34"/>
  <c r="I31"/>
  <c r="BD31"/>
  <c r="H31"/>
  <c r="AA31"/>
  <c r="I27"/>
  <c r="BD27"/>
  <c r="H27"/>
  <c r="I24"/>
  <c r="BD24"/>
  <c r="H24"/>
  <c r="AA24"/>
  <c r="I18"/>
  <c r="BD18"/>
  <c r="H18"/>
  <c r="AA18"/>
  <c r="BD30"/>
  <c r="H30"/>
  <c r="AA30"/>
  <c r="BD12"/>
  <c r="H12"/>
  <c r="AA12"/>
  <c r="I19"/>
  <c r="BD19"/>
  <c r="H19"/>
  <c r="AA19"/>
  <c r="I7"/>
  <c r="BD7"/>
  <c r="H7"/>
  <c r="AA7"/>
  <c r="BD11"/>
  <c r="H11"/>
  <c r="G11" s="1"/>
  <c r="BS17"/>
  <c r="BS10"/>
  <c r="BS25"/>
  <c r="BS22"/>
  <c r="BS23"/>
  <c r="BS13"/>
  <c r="BS34"/>
  <c r="BS27"/>
  <c r="BS18"/>
  <c r="BS12"/>
  <c r="BS7"/>
  <c r="BS16"/>
  <c r="BS31"/>
  <c r="BS30"/>
  <c r="BS11"/>
  <c r="BS28"/>
  <c r="BS6"/>
  <c r="BS5"/>
  <c r="BS26"/>
  <c r="BS15"/>
  <c r="BS29"/>
  <c r="BS14"/>
  <c r="BS24"/>
  <c r="BS19"/>
  <c r="BE28"/>
  <c r="BE15"/>
  <c r="BE24"/>
  <c r="BE16"/>
  <c r="BE10"/>
  <c r="BE13"/>
  <c r="BE12"/>
  <c r="H16"/>
  <c r="G16" s="1"/>
  <c r="G28"/>
  <c r="G6"/>
  <c r="G10"/>
  <c r="G5"/>
  <c r="G25"/>
  <c r="G26"/>
  <c r="G22"/>
  <c r="G15"/>
  <c r="G23"/>
  <c r="G29"/>
  <c r="G34"/>
  <c r="G31"/>
  <c r="G27"/>
  <c r="G24"/>
  <c r="G18"/>
  <c r="G30"/>
  <c r="G12"/>
  <c r="G19"/>
  <c r="G7"/>
  <c r="AP11"/>
  <c r="AP16"/>
  <c r="AA16"/>
  <c r="CG11" l="1"/>
  <c r="BE27"/>
  <c r="BE22"/>
  <c r="BE19"/>
  <c r="BE14"/>
  <c r="BE5"/>
  <c r="G17"/>
  <c r="G14"/>
  <c r="BE7"/>
  <c r="BE18"/>
  <c r="BE34"/>
  <c r="BE23"/>
  <c r="BE25"/>
  <c r="BE17"/>
  <c r="BE11"/>
  <c r="BE30"/>
  <c r="BE31"/>
  <c r="BE29"/>
  <c r="BE26"/>
  <c r="BE6"/>
  <c r="AQ17"/>
  <c r="AQ10"/>
  <c r="AQ25"/>
  <c r="AQ22"/>
  <c r="AQ23"/>
  <c r="AQ13"/>
  <c r="AQ34"/>
  <c r="AQ27"/>
  <c r="AQ18"/>
  <c r="AQ12"/>
  <c r="AQ7"/>
  <c r="AQ28"/>
  <c r="AQ6"/>
  <c r="AQ5"/>
  <c r="AQ26"/>
  <c r="AQ15"/>
  <c r="AQ29"/>
  <c r="AQ14"/>
  <c r="AQ31"/>
  <c r="AQ24"/>
  <c r="AQ30"/>
  <c r="AQ19"/>
  <c r="AQ11"/>
  <c r="AQ16"/>
  <c r="AB17"/>
  <c r="F17" s="1"/>
  <c r="AB10"/>
  <c r="F10" s="1"/>
  <c r="AB25"/>
  <c r="AB22"/>
  <c r="F22" s="1"/>
  <c r="AB23"/>
  <c r="F23" s="1"/>
  <c r="AB13"/>
  <c r="F13" s="1"/>
  <c r="AB34"/>
  <c r="AB27"/>
  <c r="F27" s="1"/>
  <c r="AB18"/>
  <c r="F18" s="1"/>
  <c r="AB12"/>
  <c r="F12" s="1"/>
  <c r="AB7"/>
  <c r="AB11"/>
  <c r="AB28"/>
  <c r="F28" s="1"/>
  <c r="AB6"/>
  <c r="F6" s="1"/>
  <c r="AB5"/>
  <c r="F5" s="1"/>
  <c r="AB26"/>
  <c r="AB15"/>
  <c r="F15" s="1"/>
  <c r="AB29"/>
  <c r="F29" s="1"/>
  <c r="AB14"/>
  <c r="F14" s="1"/>
  <c r="AB31"/>
  <c r="AB24"/>
  <c r="F24" s="1"/>
  <c r="AB30"/>
  <c r="AB19"/>
  <c r="F19" s="1"/>
  <c r="AB16"/>
  <c r="F16" l="1"/>
  <c r="F7"/>
  <c r="F34"/>
  <c r="F25"/>
  <c r="F31"/>
  <c r="F26"/>
  <c r="F11"/>
  <c r="F30"/>
</calcChain>
</file>

<file path=xl/sharedStrings.xml><?xml version="1.0" encoding="utf-8"?>
<sst xmlns="http://schemas.openxmlformats.org/spreadsheetml/2006/main" count="182" uniqueCount="68">
  <si>
    <t>Competitor</t>
  </si>
  <si>
    <t>Match Totals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</si>
  <si>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</si>
  <si>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</si>
  <si>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</si>
  <si>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</si>
  <si>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</si>
  <si>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</si>
  <si>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</si>
  <si>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</si>
  <si>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Name (First, Last Initial)</t>
  </si>
  <si>
    <t>Type</t>
  </si>
  <si>
    <t>Div</t>
  </si>
  <si>
    <t>Total Match Score</t>
  </si>
  <si>
    <t>Tot Raw Time</t>
  </si>
  <si>
    <t>Tot Pen Time</t>
  </si>
  <si>
    <t>Tot 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</si>
  <si>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</si>
  <si>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</si>
  <si>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</si>
  <si>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</si>
  <si>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</si>
  <si>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</si>
  <si>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</si>
  <si>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Pts Dn</t>
  </si>
  <si>
    <t>PE</t>
  </si>
  <si>
    <t>FTN</t>
  </si>
  <si>
    <t>HNS</t>
  </si>
  <si>
    <t>FTDR</t>
  </si>
  <si>
    <t>Stage Raw Time</t>
  </si>
  <si>
    <t>Pts Dn/2</t>
  </si>
  <si>
    <t>Pen Sec</t>
  </si>
  <si>
    <t>Total Stage Score</t>
  </si>
  <si>
    <t>Class</t>
  </si>
  <si>
    <t>Ranking</t>
  </si>
  <si>
    <t>Overall</t>
  </si>
  <si>
    <t>Stage Points</t>
  </si>
  <si>
    <t>TNE</t>
  </si>
  <si>
    <t>Total Match Points</t>
  </si>
  <si>
    <t>Stage Score</t>
  </si>
  <si>
    <t>Fred P</t>
  </si>
  <si>
    <t>ESP</t>
  </si>
  <si>
    <t>John H</t>
  </si>
  <si>
    <t>CDP</t>
  </si>
  <si>
    <t>Dan Z</t>
  </si>
  <si>
    <t>Gary R</t>
  </si>
  <si>
    <t>Mark S</t>
  </si>
  <si>
    <t>SSP</t>
  </si>
  <si>
    <t>Karl S</t>
  </si>
  <si>
    <t>Andrew W</t>
  </si>
  <si>
    <t>Ron M</t>
  </si>
  <si>
    <t>Margaret H</t>
  </si>
  <si>
    <t>Steve H</t>
  </si>
  <si>
    <t>SSR</t>
  </si>
  <si>
    <t>Rich N</t>
  </si>
  <si>
    <t>Kirk S</t>
  </si>
  <si>
    <t>Jeff N</t>
  </si>
  <si>
    <t>Steve C</t>
  </si>
  <si>
    <t>Mark P</t>
  </si>
  <si>
    <t>Damon V</t>
  </si>
  <si>
    <t>Michael C</t>
  </si>
  <si>
    <t>Weston S</t>
  </si>
  <si>
    <t>Robert G</t>
  </si>
  <si>
    <t>Juan M</t>
  </si>
  <si>
    <t>Ryan W</t>
  </si>
  <si>
    <t>David C</t>
  </si>
  <si>
    <t>Gary G</t>
  </si>
  <si>
    <t>Arnaud G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</si>
</sst>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65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alignment horizontal="right" vertical="center"/>
      <protection locked="0"/>
    </xf>
    <xf numFmtId="1" fontId="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2" fontId="1" fillId="0" borderId="2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Fill="1" applyBorder="1" applyAlignment="1" applyProtection="1">
      <alignment horizontal="right" vertical="center"/>
      <protection locked="0"/>
    </xf>
    <xf numFmtId="2" fontId="2" fillId="0" borderId="4" xfId="0" applyNumberFormat="1" applyFont="1" applyFill="1" applyBorder="1" applyAlignment="1" applyProtection="1">
      <alignment horizontal="right" vertical="center"/>
      <protection locked="0"/>
    </xf>
    <xf numFmtId="2" fontId="1" fillId="0" borderId="5" xfId="0" applyNumberFormat="1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 applyProtection="1">
      <alignment horizontal="center" wrapText="1"/>
      <protection locked="0"/>
    </xf>
    <xf numFmtId="49" fontId="2" fillId="0" borderId="7" xfId="0" applyNumberFormat="1" applyFont="1" applyFill="1" applyBorder="1" applyAlignment="1" applyProtection="1">
      <alignment horizontal="center" wrapText="1"/>
      <protection locked="0"/>
    </xf>
    <xf numFmtId="49" fontId="2" fillId="0" borderId="8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wrapText="1"/>
      <protection locked="0"/>
    </xf>
    <xf numFmtId="49" fontId="2" fillId="0" borderId="10" xfId="0" applyNumberFormat="1" applyFont="1" applyFill="1" applyBorder="1" applyAlignment="1" applyProtection="1">
      <alignment horizontal="center" wrapText="1"/>
      <protection locked="0"/>
    </xf>
    <xf numFmtId="49" fontId="2" fillId="0" borderId="11" xfId="0" applyNumberFormat="1" applyFont="1" applyFill="1" applyBorder="1" applyAlignment="1" applyProtection="1">
      <alignment horizontal="center" wrapText="1"/>
      <protection locked="0"/>
    </xf>
    <xf numFmtId="49" fontId="2" fillId="0" borderId="12" xfId="0" applyNumberFormat="1" applyFont="1" applyFill="1" applyBorder="1" applyAlignment="1" applyProtection="1">
      <alignment horizontal="center" wrapText="1"/>
      <protection locked="0"/>
    </xf>
    <xf numFmtId="2" fontId="1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14" xfId="0" applyNumberFormat="1" applyFont="1" applyFill="1" applyBorder="1" applyAlignment="1" applyProtection="1">
      <alignment horizontal="center" wrapText="1"/>
      <protection locked="0"/>
    </xf>
    <xf numFmtId="1" fontId="1" fillId="0" borderId="15" xfId="0" applyNumberFormat="1" applyFont="1" applyFill="1" applyBorder="1" applyAlignment="1" applyProtection="1">
      <alignment horizontal="right" vertical="center"/>
      <protection locked="0"/>
    </xf>
    <xf numFmtId="49" fontId="2" fillId="0" borderId="16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2" fontId="0" fillId="0" borderId="5" xfId="0" applyNumberFormat="1" applyFont="1" applyFill="1" applyBorder="1" applyAlignment="1" applyProtection="1">
      <alignment horizontal="right" vertical="center"/>
      <protection locked="0"/>
    </xf>
    <xf numFmtId="2" fontId="1" fillId="3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Fill="1" applyBorder="1" applyAlignment="1" applyProtection="1">
      <protection locked="0"/>
    </xf>
    <xf numFmtId="49" fontId="4" fillId="2" borderId="7" xfId="1" applyNumberFormat="1" applyBorder="1" applyAlignment="1" applyProtection="1">
      <alignment horizontal="center" wrapText="1"/>
      <protection locked="0"/>
    </xf>
    <xf numFmtId="2" fontId="4" fillId="2" borderId="0" xfId="1" applyNumberFormat="1" applyBorder="1" applyAlignment="1" applyProtection="1">
      <alignment horizontal="right" vertical="center"/>
      <protection locked="0"/>
    </xf>
    <xf numFmtId="2" fontId="4" fillId="2" borderId="0" xfId="1" applyNumberFormat="1" applyBorder="1" applyAlignment="1" applyProtection="1">
      <alignment horizontal="center" vertical="center"/>
      <protection locked="0"/>
    </xf>
    <xf numFmtId="2" fontId="2" fillId="0" borderId="17" xfId="0" applyNumberFormat="1" applyFont="1" applyFill="1" applyBorder="1" applyAlignment="1" applyProtection="1">
      <alignment horizontal="right" vertic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2" fillId="0" borderId="20" xfId="0" applyNumberFormat="1" applyFont="1" applyFill="1" applyBorder="1" applyAlignment="1" applyProtection="1">
      <alignment horizontal="center" wrapText="1"/>
      <protection locked="0"/>
    </xf>
    <xf numFmtId="49" fontId="2" fillId="0" borderId="9" xfId="0" applyNumberFormat="1" applyFont="1" applyFill="1" applyBorder="1" applyAlignment="1" applyProtection="1">
      <alignment horizontal="center" textRotation="255" wrapText="1"/>
      <protection locked="0"/>
    </xf>
    <xf numFmtId="49" fontId="2" fillId="0" borderId="21" xfId="0" applyNumberFormat="1" applyFont="1" applyFill="1" applyBorder="1" applyAlignment="1" applyProtection="1">
      <alignment horizontal="center"/>
      <protection locked="0"/>
    </xf>
    <xf numFmtId="49" fontId="2" fillId="0" borderId="18" xfId="0" applyNumberFormat="1" applyFont="1" applyFill="1" applyBorder="1" applyAlignment="1" applyProtection="1">
      <alignment horizontal="center"/>
      <protection locked="0"/>
    </xf>
    <xf numFmtId="49" fontId="2" fillId="0" borderId="22" xfId="0" applyNumberFormat="1" applyFont="1" applyFill="1" applyBorder="1" applyAlignment="1" applyProtection="1">
      <alignment horizontal="center"/>
      <protection locked="0"/>
    </xf>
    <xf numFmtId="49" fontId="2" fillId="0" borderId="23" xfId="0" applyNumberFormat="1" applyFont="1" applyFill="1" applyBorder="1" applyAlignment="1" applyProtection="1">
      <alignment horizontal="center"/>
      <protection locked="0"/>
    </xf>
    <xf numFmtId="49" fontId="2" fillId="0" borderId="24" xfId="0" applyNumberFormat="1" applyFont="1" applyFill="1" applyBorder="1" applyAlignment="1" applyProtection="1">
      <alignment horizontal="center"/>
      <protection locked="0"/>
    </xf>
    <xf numFmtId="49" fontId="2" fillId="0" borderId="25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 applyBorder="1" applyAlignment="1" applyProtection="1">
      <alignment horizontal="left" vertical="center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2" fillId="0" borderId="19" xfId="0" applyNumberFormat="1" applyFont="1" applyFill="1" applyBorder="1" applyAlignment="1" applyProtection="1">
      <alignment horizontal="center" wrapText="1"/>
      <protection locked="0"/>
    </xf>
    <xf numFmtId="49" fontId="2" fillId="0" borderId="4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4" fillId="2" borderId="0" xfId="1" applyNumberFormat="1" applyBorder="1" applyAlignment="1" applyProtection="1">
      <alignment horizontal="center" wrapText="1"/>
      <protection locked="0"/>
    </xf>
    <xf numFmtId="49" fontId="2" fillId="0" borderId="17" xfId="0" applyNumberFormat="1" applyFont="1" applyFill="1" applyBorder="1" applyAlignment="1" applyProtection="1">
      <alignment horizontal="center" wrapText="1"/>
      <protection locked="0"/>
    </xf>
    <xf numFmtId="49" fontId="2" fillId="0" borderId="13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wrapText="1"/>
      <protection locked="0"/>
    </xf>
    <xf numFmtId="49" fontId="2" fillId="0" borderId="15" xfId="0" applyNumberFormat="1" applyFont="1" applyFill="1" applyBorder="1" applyAlignment="1" applyProtection="1">
      <alignment horizontal="center" wrapText="1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49" fontId="2" fillId="0" borderId="1" xfId="0" applyNumberFormat="1" applyFont="1" applyFill="1" applyBorder="1" applyAlignment="1" applyProtection="1">
      <alignment horizontal="center" textRotation="255" wrapText="1"/>
      <protection locked="0"/>
    </xf>
    <xf numFmtId="49" fontId="2" fillId="0" borderId="2" xfId="0" applyNumberFormat="1" applyFont="1" applyFill="1" applyBorder="1" applyAlignment="1" applyProtection="1">
      <alignment horizontal="center" wrapText="1"/>
      <protection locked="0"/>
    </xf>
    <xf numFmtId="49" fontId="2" fillId="0" borderId="0" xfId="0" applyNumberFormat="1" applyFont="1" applyFill="1" applyBorder="1" applyAlignment="1" applyProtection="1">
      <alignment horizontal="center" textRotation="255" wrapText="1"/>
      <protection locked="0"/>
    </xf>
    <xf numFmtId="49" fontId="2" fillId="0" borderId="0" xfId="0" applyNumberFormat="1" applyFont="1" applyFill="1" applyBorder="1" applyAlignment="1" applyProtection="1">
      <alignment horizontal="center" wrapText="1"/>
      <protection locked="0"/>
    </xf>
    <xf numFmtId="49" fontId="2" fillId="0" borderId="26" xfId="0" applyNumberFormat="1" applyFont="1" applyFill="1" applyBorder="1" applyAlignment="1" applyProtection="1">
      <alignment horizontal="center" wrapText="1"/>
      <protection locked="0"/>
    </xf>
    <xf numFmtId="49" fontId="2" fillId="0" borderId="27" xfId="0" applyNumberFormat="1" applyFont="1" applyFill="1" applyBorder="1" applyAlignment="1" applyProtection="1">
      <alignment horizontal="center" wrapText="1"/>
      <protection locked="0"/>
    </xf>
    <xf numFmtId="49" fontId="2" fillId="0" borderId="5" xfId="0" applyNumberFormat="1" applyFont="1" applyFill="1" applyBorder="1" applyAlignment="1" applyProtection="1">
      <alignment horizontal="center" wrapText="1"/>
      <protection locked="0"/>
    </xf>
    <xf numFmtId="1" fontId="1" fillId="4" borderId="15" xfId="0" applyNumberFormat="1" applyFont="1" applyFill="1" applyBorder="1" applyAlignment="1" applyProtection="1">
      <alignment horizontal="right" vertical="center"/>
      <protection locked="0"/>
    </xf>
    <xf numFmtId="2" fontId="4" fillId="5" borderId="0" xfId="1" applyNumberFormat="1" applyFill="1" applyBorder="1" applyAlignment="1" applyProtection="1">
      <alignment horizontal="right" vertical="center"/>
      <protection locked="0"/>
    </xf>
    <xf numFmtId="2" fontId="4" fillId="6" borderId="0" xfId="1" applyNumberFormat="1" applyFill="1" applyBorder="1" applyAlignment="1" applyProtection="1">
      <alignment horizontal="center" vertical="center"/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N38"/>
  <sheetViews>
    <sheetView tabSelected="1" workbookViewId="0">
      <pane ySplit="2" topLeftCell="A12" activePane="bottomLeft" state="frozen"/>
      <selection activeCell="C1" sqref="C1"/>
      <selection pane="bottomLeft" activeCell="AC25" sqref="A25:XFD25"/>
    </sheetView>
  </sheetViews>
  <sheetFormatPr defaultColWidth="9.140625" defaultRowHeight="12.75"/>
  <cols>
    <col min="1" max="2" width="8.7109375" style="5" customWidth="1"/>
    <col min="3" max="3" width="25.7109375" style="1" customWidth="1"/>
    <col min="4" max="4" width="7" style="1" customWidth="1"/>
    <col min="5" max="5" width="4.85546875" style="1" customWidth="1"/>
    <col min="6" max="6" width="12.85546875" style="1" customWidth="1"/>
    <col min="7" max="7" width="8.5703125" style="1" customWidth="1"/>
    <col min="8" max="8" width="7.5703125" style="1" customWidth="1"/>
    <col min="9" max="9" width="5.28515625" style="1" customWidth="1"/>
    <col min="10" max="10" width="5" style="1" customWidth="1"/>
    <col min="11" max="11" width="6.5703125" style="1" customWidth="1"/>
    <col min="12" max="17" width="5.5703125" style="1" customWidth="1"/>
    <col min="18" max="18" width="3.85546875" style="1" customWidth="1"/>
    <col min="19" max="22" width="2.28515625" style="1" customWidth="1"/>
    <col min="23" max="23" width="3.5703125" style="1" customWidth="1"/>
    <col min="24" max="24" width="6.7109375" style="1" customWidth="1"/>
    <col min="25" max="25" width="4.5703125" style="1" customWidth="1"/>
    <col min="26" max="26" width="4.28515625" style="1" customWidth="1"/>
    <col min="27" max="27" width="7" style="4" customWidth="1"/>
    <col min="28" max="28" width="8.85546875" style="1" customWidth="1"/>
    <col min="29" max="29" width="7.85546875" style="1" bestFit="1" customWidth="1"/>
    <col min="30" max="32" width="5.5703125" style="1" customWidth="1"/>
    <col min="33" max="33" width="3.85546875" style="1" customWidth="1"/>
    <col min="34" max="37" width="2.28515625" style="1" customWidth="1"/>
    <col min="38" max="38" width="3.5703125" style="1" customWidth="1"/>
    <col min="39" max="39" width="8.5703125" style="1" bestFit="1" customWidth="1"/>
    <col min="40" max="40" width="4.5703125" style="1" customWidth="1"/>
    <col min="41" max="41" width="4.28515625" style="1" customWidth="1"/>
    <col min="42" max="42" width="6.5703125" style="1" customWidth="1"/>
    <col min="43" max="43" width="8.5703125" style="1" customWidth="1"/>
    <col min="44" max="46" width="5.5703125" style="1" customWidth="1"/>
    <col min="47" max="47" width="3.85546875" style="1" customWidth="1"/>
    <col min="48" max="51" width="2.28515625" style="1" customWidth="1"/>
    <col min="52" max="52" width="3.5703125" style="1" customWidth="1"/>
    <col min="53" max="53" width="6.5703125" style="1" customWidth="1"/>
    <col min="54" max="54" width="4.5703125" style="1" customWidth="1"/>
    <col min="55" max="55" width="4.28515625" style="1" customWidth="1"/>
    <col min="56" max="56" width="6.5703125" style="1" customWidth="1"/>
    <col min="57" max="57" width="8.28515625" style="1" customWidth="1"/>
    <col min="58" max="58" width="6.85546875" style="1" customWidth="1"/>
    <col min="59" max="60" width="5.5703125" style="1" customWidth="1"/>
    <col min="61" max="61" width="3.85546875" style="1" customWidth="1"/>
    <col min="62" max="65" width="2.28515625" style="1" customWidth="1"/>
    <col min="66" max="66" width="3.5703125" style="1" customWidth="1"/>
    <col min="67" max="67" width="6.5703125" style="1" customWidth="1"/>
    <col min="68" max="68" width="4.5703125" style="1" customWidth="1"/>
    <col min="69" max="69" width="4.28515625" style="1" customWidth="1"/>
    <col min="70" max="70" width="6.5703125" style="1" customWidth="1"/>
    <col min="71" max="71" width="8" style="1" customWidth="1"/>
    <col min="72" max="72" width="7.85546875" style="1" bestFit="1" customWidth="1"/>
    <col min="73" max="74" width="5.5703125" style="1" customWidth="1"/>
    <col min="75" max="75" width="3.85546875" style="1" customWidth="1"/>
    <col min="76" max="79" width="2.28515625" style="1" customWidth="1"/>
    <col min="80" max="80" width="3.5703125" style="1" customWidth="1"/>
    <col min="81" max="81" width="6.5703125" style="1" customWidth="1"/>
    <col min="82" max="82" width="4.5703125" style="1" customWidth="1"/>
    <col min="83" max="83" width="4.28515625" style="1" customWidth="1"/>
    <col min="84" max="84" width="6.5703125" style="1" customWidth="1"/>
    <col min="85" max="85" width="8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07" width="6.5703125" style="1" customWidth="1"/>
    <col min="108" max="109" width="5.5703125" style="1" customWidth="1"/>
    <col min="110" max="110" width="3.85546875" style="1" customWidth="1"/>
    <col min="111" max="113" width="2.28515625" style="1" customWidth="1"/>
    <col min="114" max="114" width="3.5703125" style="1" customWidth="1"/>
    <col min="115" max="115" width="6.5703125" style="1" customWidth="1"/>
    <col min="116" max="116" width="4.5703125" style="1" customWidth="1"/>
    <col min="117" max="117" width="4.28515625" style="1" customWidth="1"/>
    <col min="118" max="16384" width="9.140625" style="1"/>
  </cols>
  <sheetData>
    <row r="1" spans="1:118" ht="15.75" customHeight="1" thickTop="1">
      <c r="A1" s="24" t="s">
        <v>35</v>
      </c>
      <c r="B1" s="33" t="s">
        <v>33</v>
      </c>
      <c r="C1" s="33" t="s">
        <v>0</v>
      </c>
      <c r="D1" s="24"/>
      <c r="E1" s="24"/>
      <c r="F1" s="38" t="s">
        <v>1</v>
      </c>
      <c r="G1" s="40"/>
      <c r="H1" s="40"/>
      <c r="I1" s="40"/>
      <c r="J1" s="39"/>
      <c r="K1" s="38" t="s">
        <v>2</v>
      </c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39"/>
      <c r="AB1" s="24"/>
      <c r="AC1" s="38" t="s">
        <v>3</v>
      </c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39"/>
      <c r="AR1" s="38" t="s">
        <v>4</v>
      </c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39"/>
      <c r="BF1" s="38" t="s">
        <v>5</v>
      </c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39"/>
      <c r="BS1" s="24"/>
      <c r="BT1" s="41" t="s">
        <v>6</v>
      </c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3"/>
      <c r="CH1" s="38" t="s">
        <v>7</v>
      </c>
      <c r="CI1" s="39"/>
      <c r="CJ1" s="24"/>
      <c r="CK1" s="24"/>
      <c r="CL1" s="24"/>
      <c r="CM1" s="24"/>
      <c r="CN1" s="24"/>
      <c r="CO1" s="24"/>
      <c r="CP1" s="24"/>
      <c r="CQ1" s="24"/>
      <c r="CR1" s="24"/>
      <c r="CS1" s="24" t="s">
        <v>8</v>
      </c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 t="s">
        <v>9</v>
      </c>
      <c r="DE1" s="24"/>
      <c r="DF1" s="24"/>
      <c r="DG1" s="24"/>
      <c r="DH1" s="24"/>
      <c r="DI1" s="24"/>
      <c r="DJ1" s="24"/>
      <c r="DK1" s="24"/>
      <c r="DL1" s="24"/>
      <c r="DM1" s="24"/>
      <c r="DN1" s="24"/>
    </row>
    <row r="2" spans="1:118" ht="53.25" thickBot="1">
      <c r="A2" s="36" t="s">
        <v>34</v>
      </c>
      <c r="B2" s="16" t="s">
        <v>34</v>
      </c>
      <c r="C2" s="15" t="s">
        <v>10</v>
      </c>
      <c r="D2" s="15" t="s">
        <v>11</v>
      </c>
      <c r="E2" s="15" t="s">
        <v>12</v>
      </c>
      <c r="F2" s="29" t="s">
        <v>13</v>
      </c>
      <c r="G2" s="19" t="s">
        <v>38</v>
      </c>
      <c r="H2" s="20" t="s">
        <v>14</v>
      </c>
      <c r="I2" s="17" t="s">
        <v>15</v>
      </c>
      <c r="J2" s="22" t="s">
        <v>16</v>
      </c>
      <c r="K2" s="14" t="s">
        <v>17</v>
      </c>
      <c r="L2" s="15" t="s">
        <v>18</v>
      </c>
      <c r="M2" s="15" t="s">
        <v>19</v>
      </c>
      <c r="N2" s="15" t="s">
        <v>20</v>
      </c>
      <c r="O2" s="15" t="s">
        <v>21</v>
      </c>
      <c r="P2" s="15" t="s">
        <v>22</v>
      </c>
      <c r="Q2" s="15" t="s">
        <v>23</v>
      </c>
      <c r="R2" s="15" t="s">
        <v>24</v>
      </c>
      <c r="S2" s="15" t="s">
        <v>25</v>
      </c>
      <c r="T2" s="15" t="s">
        <v>26</v>
      </c>
      <c r="U2" s="15" t="s">
        <v>27</v>
      </c>
      <c r="V2" s="15" t="s">
        <v>37</v>
      </c>
      <c r="W2" s="37" t="s">
        <v>28</v>
      </c>
      <c r="X2" s="18" t="s">
        <v>29</v>
      </c>
      <c r="Y2" s="15" t="s">
        <v>24</v>
      </c>
      <c r="Z2" s="15" t="s">
        <v>31</v>
      </c>
      <c r="AA2" s="16" t="s">
        <v>36</v>
      </c>
      <c r="AB2" s="16" t="s">
        <v>39</v>
      </c>
      <c r="AC2" s="14" t="s">
        <v>17</v>
      </c>
      <c r="AD2" s="15" t="s">
        <v>18</v>
      </c>
      <c r="AE2" s="15" t="s">
        <v>19</v>
      </c>
      <c r="AF2" s="15" t="s">
        <v>20</v>
      </c>
      <c r="AG2" s="15" t="s">
        <v>24</v>
      </c>
      <c r="AH2" s="15" t="s">
        <v>25</v>
      </c>
      <c r="AI2" s="15" t="s">
        <v>26</v>
      </c>
      <c r="AJ2" s="15" t="s">
        <v>27</v>
      </c>
      <c r="AK2" s="15" t="s">
        <v>37</v>
      </c>
      <c r="AL2" s="37" t="s">
        <v>28</v>
      </c>
      <c r="AM2" s="18" t="s">
        <v>29</v>
      </c>
      <c r="AN2" s="15" t="s">
        <v>24</v>
      </c>
      <c r="AO2" s="15" t="s">
        <v>31</v>
      </c>
      <c r="AP2" s="16" t="s">
        <v>36</v>
      </c>
      <c r="AQ2" s="16" t="s">
        <v>39</v>
      </c>
      <c r="AR2" s="14" t="s">
        <v>17</v>
      </c>
      <c r="AS2" s="15" t="s">
        <v>18</v>
      </c>
      <c r="AT2" s="15" t="s">
        <v>19</v>
      </c>
      <c r="AU2" s="15" t="s">
        <v>24</v>
      </c>
      <c r="AV2" s="15" t="s">
        <v>25</v>
      </c>
      <c r="AW2" s="15" t="s">
        <v>26</v>
      </c>
      <c r="AX2" s="15" t="s">
        <v>27</v>
      </c>
      <c r="AY2" s="15" t="s">
        <v>37</v>
      </c>
      <c r="AZ2" s="37" t="s">
        <v>28</v>
      </c>
      <c r="BA2" s="18" t="s">
        <v>29</v>
      </c>
      <c r="BB2" s="15" t="s">
        <v>24</v>
      </c>
      <c r="BC2" s="15" t="s">
        <v>31</v>
      </c>
      <c r="BD2" s="16" t="s">
        <v>36</v>
      </c>
      <c r="BE2" s="16" t="s">
        <v>39</v>
      </c>
      <c r="BF2" s="14" t="s">
        <v>17</v>
      </c>
      <c r="BG2" s="15" t="s">
        <v>18</v>
      </c>
      <c r="BH2" s="15" t="s">
        <v>19</v>
      </c>
      <c r="BI2" s="15" t="s">
        <v>24</v>
      </c>
      <c r="BJ2" s="15" t="s">
        <v>25</v>
      </c>
      <c r="BK2" s="15" t="s">
        <v>26</v>
      </c>
      <c r="BL2" s="15" t="s">
        <v>27</v>
      </c>
      <c r="BM2" s="15" t="s">
        <v>37</v>
      </c>
      <c r="BN2" s="37" t="s">
        <v>28</v>
      </c>
      <c r="BO2" s="18" t="s">
        <v>29</v>
      </c>
      <c r="BP2" s="15" t="s">
        <v>24</v>
      </c>
      <c r="BQ2" s="15" t="s">
        <v>31</v>
      </c>
      <c r="BR2" s="16" t="s">
        <v>36</v>
      </c>
      <c r="BS2" s="16" t="s">
        <v>39</v>
      </c>
      <c r="BT2" s="14" t="s">
        <v>17</v>
      </c>
      <c r="BU2" s="15" t="s">
        <v>18</v>
      </c>
      <c r="BV2" s="15" t="s">
        <v>19</v>
      </c>
      <c r="BW2" s="15" t="s">
        <v>24</v>
      </c>
      <c r="BX2" s="15" t="s">
        <v>25</v>
      </c>
      <c r="BY2" s="15" t="s">
        <v>26</v>
      </c>
      <c r="BZ2" s="15" t="s">
        <v>27</v>
      </c>
      <c r="CA2" s="15" t="s">
        <v>37</v>
      </c>
      <c r="CB2" s="37" t="s">
        <v>28</v>
      </c>
      <c r="CC2" s="18" t="s">
        <v>29</v>
      </c>
      <c r="CD2" s="15" t="s">
        <v>24</v>
      </c>
      <c r="CE2" s="15" t="s">
        <v>31</v>
      </c>
      <c r="CF2" s="16" t="s">
        <v>36</v>
      </c>
      <c r="CG2" s="16" t="s">
        <v>39</v>
      </c>
      <c r="CH2" s="14" t="s">
        <v>17</v>
      </c>
      <c r="CI2" s="15" t="s">
        <v>18</v>
      </c>
      <c r="CJ2" s="15" t="s">
        <v>24</v>
      </c>
      <c r="CK2" s="15" t="s">
        <v>25</v>
      </c>
      <c r="CL2" s="15" t="s">
        <v>26</v>
      </c>
      <c r="CM2" s="15" t="s">
        <v>27</v>
      </c>
      <c r="CN2" s="37" t="s">
        <v>28</v>
      </c>
      <c r="CO2" s="18" t="s">
        <v>29</v>
      </c>
      <c r="CP2" s="15" t="s">
        <v>30</v>
      </c>
      <c r="CQ2" s="15" t="s">
        <v>31</v>
      </c>
      <c r="CR2" s="16" t="s">
        <v>32</v>
      </c>
      <c r="CS2" s="14" t="s">
        <v>17</v>
      </c>
      <c r="CT2" s="15" t="s">
        <v>18</v>
      </c>
      <c r="CU2" s="15" t="s">
        <v>24</v>
      </c>
      <c r="CV2" s="15" t="s">
        <v>25</v>
      </c>
      <c r="CW2" s="15" t="s">
        <v>26</v>
      </c>
      <c r="CX2" s="15" t="s">
        <v>27</v>
      </c>
      <c r="CY2" s="37" t="s">
        <v>28</v>
      </c>
      <c r="CZ2" s="18" t="s">
        <v>29</v>
      </c>
      <c r="DA2" s="15" t="s">
        <v>30</v>
      </c>
      <c r="DB2" s="15" t="s">
        <v>31</v>
      </c>
      <c r="DC2" s="16" t="s">
        <v>32</v>
      </c>
      <c r="DD2" s="14" t="s">
        <v>17</v>
      </c>
      <c r="DE2" s="15" t="s">
        <v>18</v>
      </c>
      <c r="DF2" s="15" t="s">
        <v>24</v>
      </c>
      <c r="DG2" s="15" t="s">
        <v>25</v>
      </c>
      <c r="DH2" s="15" t="s">
        <v>26</v>
      </c>
      <c r="DI2" s="15" t="s">
        <v>27</v>
      </c>
      <c r="DJ2" s="37" t="s">
        <v>28</v>
      </c>
      <c r="DK2" s="18" t="s">
        <v>29</v>
      </c>
      <c r="DL2" s="15" t="s">
        <v>30</v>
      </c>
      <c r="DM2" s="15" t="s">
        <v>31</v>
      </c>
      <c r="DN2" s="16" t="s">
        <v>32</v>
      </c>
    </row>
    <row r="3" spans="1:118" ht="15.75" thickTop="1">
      <c r="A3" s="46"/>
      <c r="B3" s="47"/>
      <c r="C3" s="59"/>
      <c r="D3" s="60"/>
      <c r="E3" s="60"/>
      <c r="F3" s="49"/>
      <c r="G3" s="50"/>
      <c r="H3" s="51"/>
      <c r="I3" s="52"/>
      <c r="J3" s="53"/>
      <c r="K3" s="54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55"/>
      <c r="X3" s="56"/>
      <c r="Y3" s="48"/>
      <c r="Z3" s="48"/>
      <c r="AA3" s="47"/>
      <c r="AB3" s="48"/>
      <c r="AC3" s="54"/>
      <c r="AD3" s="48"/>
      <c r="AE3" s="48"/>
      <c r="AF3" s="48"/>
      <c r="AG3" s="48"/>
      <c r="AH3" s="48"/>
      <c r="AI3" s="48"/>
      <c r="AJ3" s="48"/>
      <c r="AK3" s="48"/>
      <c r="AL3" s="57"/>
      <c r="AM3" s="56"/>
      <c r="AN3" s="48"/>
      <c r="AO3" s="48"/>
      <c r="AP3" s="47"/>
      <c r="AQ3" s="48"/>
      <c r="AR3" s="54"/>
      <c r="AS3" s="48"/>
      <c r="AT3" s="48"/>
      <c r="AU3" s="48"/>
      <c r="AV3" s="48"/>
      <c r="AW3" s="48"/>
      <c r="AX3" s="48"/>
      <c r="AY3" s="48"/>
      <c r="AZ3" s="57"/>
      <c r="BA3" s="56"/>
      <c r="BB3" s="48"/>
      <c r="BC3" s="48"/>
      <c r="BD3" s="47"/>
      <c r="BE3" s="48"/>
      <c r="BF3" s="54"/>
      <c r="BG3" s="48"/>
      <c r="BH3" s="48"/>
      <c r="BI3" s="48"/>
      <c r="BJ3" s="48"/>
      <c r="BK3" s="48"/>
      <c r="BL3" s="48"/>
      <c r="BM3" s="48"/>
      <c r="BN3" s="57"/>
      <c r="BO3" s="56"/>
      <c r="BP3" s="48"/>
      <c r="BQ3" s="48"/>
      <c r="BR3" s="47"/>
      <c r="BS3" s="48"/>
      <c r="BT3" s="54"/>
      <c r="BU3" s="48"/>
      <c r="BV3" s="48"/>
      <c r="BW3" s="48"/>
      <c r="BX3" s="48"/>
      <c r="BY3" s="48"/>
      <c r="BZ3" s="48"/>
      <c r="CA3" s="48"/>
      <c r="CB3" s="57"/>
      <c r="CC3" s="56"/>
      <c r="CD3" s="48"/>
      <c r="CE3" s="48"/>
      <c r="CF3" s="47"/>
      <c r="CG3" s="48"/>
      <c r="CH3" s="54"/>
      <c r="CI3" s="48"/>
      <c r="CJ3" s="48"/>
      <c r="CK3" s="48"/>
      <c r="CL3" s="48"/>
      <c r="CM3" s="48"/>
      <c r="CN3" s="57"/>
      <c r="CO3" s="56"/>
      <c r="CP3" s="48"/>
      <c r="CQ3" s="48"/>
      <c r="CR3" s="47"/>
      <c r="CS3" s="54"/>
      <c r="CT3" s="48"/>
      <c r="CU3" s="48"/>
      <c r="CV3" s="48"/>
      <c r="CW3" s="48"/>
      <c r="CX3" s="48"/>
      <c r="CY3" s="57"/>
      <c r="CZ3" s="56"/>
      <c r="DA3" s="48"/>
      <c r="DB3" s="48"/>
      <c r="DC3" s="47"/>
      <c r="DD3" s="54"/>
      <c r="DE3" s="48"/>
      <c r="DF3" s="48"/>
      <c r="DG3" s="48"/>
      <c r="DH3" s="48"/>
      <c r="DI3" s="48"/>
      <c r="DJ3" s="57"/>
      <c r="DK3" s="56"/>
      <c r="DL3" s="48"/>
      <c r="DM3" s="48"/>
      <c r="DN3" s="47"/>
    </row>
    <row r="4" spans="1:118" ht="15">
      <c r="A4" s="46"/>
      <c r="B4" s="47"/>
      <c r="C4" s="61" t="s">
        <v>43</v>
      </c>
      <c r="D4" s="58"/>
      <c r="E4" s="58"/>
      <c r="F4" s="49"/>
      <c r="G4" s="50"/>
      <c r="H4" s="51"/>
      <c r="I4" s="52"/>
      <c r="J4" s="53"/>
      <c r="K4" s="54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55"/>
      <c r="X4" s="56"/>
      <c r="Y4" s="48"/>
      <c r="Z4" s="48"/>
      <c r="AA4" s="47"/>
      <c r="AB4" s="48"/>
      <c r="AC4" s="54"/>
      <c r="AD4" s="48"/>
      <c r="AE4" s="48"/>
      <c r="AF4" s="48"/>
      <c r="AG4" s="48"/>
      <c r="AH4" s="48"/>
      <c r="AI4" s="48"/>
      <c r="AJ4" s="48"/>
      <c r="AK4" s="48"/>
      <c r="AL4" s="57"/>
      <c r="AM4" s="56"/>
      <c r="AN4" s="48"/>
      <c r="AO4" s="48"/>
      <c r="AP4" s="47"/>
      <c r="AQ4" s="48"/>
      <c r="AR4" s="54"/>
      <c r="AS4" s="48"/>
      <c r="AT4" s="48"/>
      <c r="AU4" s="48"/>
      <c r="AV4" s="48"/>
      <c r="AW4" s="48"/>
      <c r="AX4" s="48"/>
      <c r="AY4" s="48"/>
      <c r="AZ4" s="57"/>
      <c r="BA4" s="56"/>
      <c r="BB4" s="48"/>
      <c r="BC4" s="48"/>
      <c r="BD4" s="47"/>
      <c r="BE4" s="48"/>
      <c r="BF4" s="54"/>
      <c r="BG4" s="48"/>
      <c r="BH4" s="48"/>
      <c r="BI4" s="48"/>
      <c r="BJ4" s="48"/>
      <c r="BK4" s="48"/>
      <c r="BL4" s="48"/>
      <c r="BM4" s="48"/>
      <c r="BN4" s="57"/>
      <c r="BO4" s="56"/>
      <c r="BP4" s="48"/>
      <c r="BQ4" s="48"/>
      <c r="BR4" s="47"/>
      <c r="BS4" s="48"/>
      <c r="BT4" s="54"/>
      <c r="BU4" s="48"/>
      <c r="BV4" s="48"/>
      <c r="BW4" s="48"/>
      <c r="BX4" s="48"/>
      <c r="BY4" s="48"/>
      <c r="BZ4" s="48"/>
      <c r="CA4" s="48"/>
      <c r="CB4" s="57"/>
      <c r="CC4" s="56"/>
      <c r="CD4" s="48"/>
      <c r="CE4" s="48"/>
      <c r="CF4" s="47"/>
      <c r="CG4" s="48"/>
      <c r="CH4" s="54"/>
      <c r="CI4" s="48"/>
      <c r="CJ4" s="48"/>
      <c r="CK4" s="48"/>
      <c r="CL4" s="48"/>
      <c r="CM4" s="48"/>
      <c r="CN4" s="57"/>
      <c r="CO4" s="56"/>
      <c r="CP4" s="48"/>
      <c r="CQ4" s="48"/>
      <c r="CR4" s="47"/>
      <c r="CS4" s="54"/>
      <c r="CT4" s="48"/>
      <c r="CU4" s="48"/>
      <c r="CV4" s="48"/>
      <c r="CW4" s="48"/>
      <c r="CX4" s="48"/>
      <c r="CY4" s="57"/>
      <c r="CZ4" s="56"/>
      <c r="DA4" s="48"/>
      <c r="DB4" s="48"/>
      <c r="DC4" s="47"/>
      <c r="DD4" s="54"/>
      <c r="DE4" s="48"/>
      <c r="DF4" s="48"/>
      <c r="DG4" s="48"/>
      <c r="DH4" s="48"/>
      <c r="DI4" s="48"/>
      <c r="DJ4" s="57"/>
      <c r="DK4" s="56"/>
      <c r="DL4" s="48"/>
      <c r="DM4" s="48"/>
      <c r="DN4" s="47"/>
    </row>
    <row r="5" spans="1:118" ht="15">
      <c r="A5" s="34">
        <v>4</v>
      </c>
      <c r="B5" s="35">
        <v>1</v>
      </c>
      <c r="C5" s="44" t="s">
        <v>62</v>
      </c>
      <c r="D5" s="25"/>
      <c r="E5" s="45" t="s">
        <v>43</v>
      </c>
      <c r="F5" s="31">
        <f xml:space="preserve"> AB5+AQ5+BE5+BS5</f>
        <v>311.19158330267408</v>
      </c>
      <c r="G5" s="32">
        <f>H5+I5+J5</f>
        <v>243.28</v>
      </c>
      <c r="H5" s="21">
        <f>X5+AM5+BA5+BO5+CC5+CO5+CZ5+DK5</f>
        <v>129.28</v>
      </c>
      <c r="I5" s="7">
        <f>Z5+AO5+BC5+BQ5+CE5+CQ5+DB5+DM5</f>
        <v>20</v>
      </c>
      <c r="J5" s="23">
        <f>R5+AG5+AU5+BI5+BW5+CJ5+CU5+DF5</f>
        <v>94</v>
      </c>
      <c r="K5" s="12">
        <v>36.03</v>
      </c>
      <c r="L5" s="2"/>
      <c r="M5" s="2"/>
      <c r="N5" s="2"/>
      <c r="O5" s="2"/>
      <c r="P5" s="2"/>
      <c r="Q5" s="2"/>
      <c r="R5" s="3">
        <v>3</v>
      </c>
      <c r="S5" s="3"/>
      <c r="T5" s="3"/>
      <c r="U5" s="3"/>
      <c r="V5" s="3"/>
      <c r="W5" s="13"/>
      <c r="X5" s="6">
        <f>IF(K5="DQ",0,K5+L5+M5+N5+O5+P5+Q5)</f>
        <v>36.03</v>
      </c>
      <c r="Y5" s="10">
        <f>R5</f>
        <v>3</v>
      </c>
      <c r="Z5" s="3">
        <f>(S5*5)+(T5*10)+(U5*10)+(V5*15)+(W5*20)</f>
        <v>0</v>
      </c>
      <c r="AA5" s="11">
        <f>IF(K5="DQ",0,X5+Y5+Z5)</f>
        <v>39.03</v>
      </c>
      <c r="AB5" s="30">
        <f>(MIN(AA$5:AA$34)/AA5)*100</f>
        <v>97.770945426594906</v>
      </c>
      <c r="AC5" s="12">
        <v>15.1</v>
      </c>
      <c r="AD5" s="2">
        <v>19.82</v>
      </c>
      <c r="AE5" s="2"/>
      <c r="AF5" s="2"/>
      <c r="AG5" s="3">
        <v>55</v>
      </c>
      <c r="AH5" s="3"/>
      <c r="AI5" s="3"/>
      <c r="AJ5" s="3"/>
      <c r="AK5" s="3"/>
      <c r="AL5" s="3"/>
      <c r="AM5" s="6">
        <f>IF(AC5="DQ",0,AC5+AD5+AE5+AF5)</f>
        <v>34.92</v>
      </c>
      <c r="AN5" s="10">
        <f>AG5</f>
        <v>55</v>
      </c>
      <c r="AO5" s="3">
        <f>(AH5*5)+(AI5*10)+(AJ5*10)+(AK5*15)+(AL5*20)</f>
        <v>0</v>
      </c>
      <c r="AP5" s="11">
        <f>IF(AC5="DQ",0,AM5+AN5+AO5)</f>
        <v>89.92</v>
      </c>
      <c r="AQ5" s="30">
        <f>(MIN(AP$5:AP$34)/AP5)*100</f>
        <v>65.30249110320284</v>
      </c>
      <c r="AR5" s="12">
        <v>25.46</v>
      </c>
      <c r="AS5" s="2"/>
      <c r="AT5" s="2"/>
      <c r="AU5" s="3">
        <v>14</v>
      </c>
      <c r="AV5" s="3"/>
      <c r="AW5" s="3"/>
      <c r="AX5" s="3">
        <v>1</v>
      </c>
      <c r="AY5" s="3"/>
      <c r="AZ5" s="3"/>
      <c r="BA5" s="6">
        <f>AR5+AS5+AT5</f>
        <v>25.46</v>
      </c>
      <c r="BB5" s="10">
        <f>AU5</f>
        <v>14</v>
      </c>
      <c r="BC5" s="3">
        <f>(AV5*5)+(AW5*10)+(AX5*10)+(AY5*15)+(AZ5*20)</f>
        <v>10</v>
      </c>
      <c r="BD5" s="11">
        <f>BA5+BB5+BC5</f>
        <v>49.46</v>
      </c>
      <c r="BE5" s="30">
        <f>(MIN(BD$5:BD$34)/BD5)*100</f>
        <v>77.315002021835809</v>
      </c>
      <c r="BF5" s="12">
        <v>32.869999999999997</v>
      </c>
      <c r="BG5" s="2"/>
      <c r="BH5" s="2"/>
      <c r="BI5" s="3">
        <v>22</v>
      </c>
      <c r="BJ5" s="3"/>
      <c r="BK5" s="3"/>
      <c r="BL5" s="3">
        <v>1</v>
      </c>
      <c r="BM5" s="3"/>
      <c r="BN5" s="3"/>
      <c r="BO5" s="6">
        <f>BF5+BG5+BH5</f>
        <v>32.869999999999997</v>
      </c>
      <c r="BP5" s="10">
        <f>BI5</f>
        <v>22</v>
      </c>
      <c r="BQ5" s="3">
        <f>(BJ5*5)+(BK5*10)+(BL5*10)+(BM5*15)+(BN5*20)</f>
        <v>10</v>
      </c>
      <c r="BR5" s="11">
        <f>IF(BF5="DQ",0,BO5+BP5+BQ5)</f>
        <v>64.87</v>
      </c>
      <c r="BS5" s="30">
        <f>(MIN(BR$5:BR$34)/BR5)*100</f>
        <v>70.803144751040534</v>
      </c>
      <c r="BT5" s="12"/>
      <c r="BU5" s="2"/>
      <c r="BV5" s="2"/>
      <c r="BW5" s="3"/>
      <c r="BX5" s="3"/>
      <c r="BY5" s="3"/>
      <c r="BZ5" s="3"/>
      <c r="CA5" s="3"/>
      <c r="CB5" s="3"/>
      <c r="CC5" s="6">
        <f>IF(BT5="DQ",0,BT5+BU5+BV5)</f>
        <v>0</v>
      </c>
      <c r="CD5" s="10">
        <f>BW5</f>
        <v>0</v>
      </c>
      <c r="CE5" s="3">
        <f>(BX5*5)+(BY5*10)+(BZ5*10)+(CA5*15)+(CB5*20)</f>
        <v>0</v>
      </c>
      <c r="CF5" s="11">
        <f>IF(BT5="DQ",0,CC5+CD5+CE5)</f>
        <v>0</v>
      </c>
      <c r="CG5" s="30" t="e">
        <f>(MIN(CF$5:CF$34)/CF5)*100</f>
        <v>#DIV/0!</v>
      </c>
      <c r="CH5" s="12"/>
      <c r="CI5" s="2"/>
      <c r="CJ5" s="3"/>
      <c r="CK5" s="3"/>
      <c r="CL5" s="3"/>
      <c r="CM5" s="3"/>
      <c r="CN5" s="3"/>
      <c r="CO5" s="6">
        <f>CH5+CI5</f>
        <v>0</v>
      </c>
      <c r="CP5" s="10">
        <f>CJ5/2</f>
        <v>0</v>
      </c>
      <c r="CQ5" s="3">
        <f>(CJ5*5)+(CK5*10)+(CL5*10)+(CM5*15)+(CN5*20)</f>
        <v>0</v>
      </c>
      <c r="CR5" s="11">
        <f>CO5+CP5+CQ5</f>
        <v>0</v>
      </c>
      <c r="CS5" s="12"/>
      <c r="CT5" s="2"/>
      <c r="CU5" s="3"/>
      <c r="CV5" s="3"/>
      <c r="CW5" s="3"/>
      <c r="CX5" s="3"/>
      <c r="CY5" s="3"/>
      <c r="CZ5" s="6">
        <f>CS5+CT5</f>
        <v>0</v>
      </c>
      <c r="DA5" s="10">
        <f>CU5/2</f>
        <v>0</v>
      </c>
      <c r="DB5" s="3">
        <f>(CV5*3)+(CW5*5)+(CX5*5)+(CY5*20)</f>
        <v>0</v>
      </c>
      <c r="DC5" s="11">
        <f>CZ5+DA5+DB5</f>
        <v>0</v>
      </c>
      <c r="DD5" s="12"/>
      <c r="DE5" s="2"/>
      <c r="DF5" s="3"/>
      <c r="DG5" s="3"/>
      <c r="DH5" s="3"/>
      <c r="DI5" s="3"/>
      <c r="DJ5" s="3"/>
      <c r="DK5" s="6">
        <f>DD5+DE5</f>
        <v>0</v>
      </c>
      <c r="DL5" s="10">
        <f>DF5/2</f>
        <v>0</v>
      </c>
      <c r="DM5" s="3">
        <f>(DG5*3)+(DH5*5)+(DI5*5)+(DJ5*20)</f>
        <v>0</v>
      </c>
      <c r="DN5" s="11">
        <f>DK5+DL5+DM5</f>
        <v>0</v>
      </c>
    </row>
    <row r="6" spans="1:118" ht="15">
      <c r="A6" s="34">
        <v>10</v>
      </c>
      <c r="B6" s="35">
        <v>2</v>
      </c>
      <c r="C6" s="44" t="s">
        <v>64</v>
      </c>
      <c r="D6" s="25"/>
      <c r="E6" s="45" t="s">
        <v>43</v>
      </c>
      <c r="F6" s="31">
        <f xml:space="preserve"> AB6+AQ6+BE6+BS6</f>
        <v>276.87880211663719</v>
      </c>
      <c r="G6" s="32">
        <f>H6+I6+J6</f>
        <v>278.15999999999997</v>
      </c>
      <c r="H6" s="21">
        <f>X6+AM6+BA6+BO6+CC6+CO6+CZ6+DK6</f>
        <v>128.16</v>
      </c>
      <c r="I6" s="7">
        <f>Z6+AO6+BC6+BQ6+CE6+CQ6+DB6+DM6</f>
        <v>20</v>
      </c>
      <c r="J6" s="23">
        <f>R6+AG6+AU6+BI6+BW6+CJ6+CU6+DF6</f>
        <v>130</v>
      </c>
      <c r="K6" s="12">
        <v>26.38</v>
      </c>
      <c r="L6" s="2"/>
      <c r="M6" s="2"/>
      <c r="N6" s="2"/>
      <c r="O6" s="2"/>
      <c r="P6" s="2"/>
      <c r="Q6" s="2"/>
      <c r="R6" s="3">
        <v>19</v>
      </c>
      <c r="S6" s="3"/>
      <c r="T6" s="3"/>
      <c r="U6" s="3">
        <v>1</v>
      </c>
      <c r="V6" s="3"/>
      <c r="W6" s="13"/>
      <c r="X6" s="6">
        <f>IF(K6="DQ",0,K6+L6+M6+N6+O6+P6+Q6)</f>
        <v>26.38</v>
      </c>
      <c r="Y6" s="10">
        <f>R6</f>
        <v>19</v>
      </c>
      <c r="Z6" s="3">
        <f>(S6*5)+(T6*10)+(U6*10)+(V6*15)+(W6*20)</f>
        <v>10</v>
      </c>
      <c r="AA6" s="11">
        <f>IF(K6="DQ",0,X6+Y6+Z6)</f>
        <v>55.379999999999995</v>
      </c>
      <c r="AB6" s="30">
        <f>(MIN(AA$5:AA$34)/AA6)*100</f>
        <v>68.905742145178763</v>
      </c>
      <c r="AC6" s="12">
        <v>15.37</v>
      </c>
      <c r="AD6" s="2">
        <v>17.97</v>
      </c>
      <c r="AE6" s="2"/>
      <c r="AF6" s="2"/>
      <c r="AG6" s="3">
        <v>75</v>
      </c>
      <c r="AH6" s="3"/>
      <c r="AI6" s="3"/>
      <c r="AJ6" s="3"/>
      <c r="AK6" s="3"/>
      <c r="AL6" s="3"/>
      <c r="AM6" s="6">
        <f>IF(AC6="DQ",0,AC6+AD6+AE6+AF6)</f>
        <v>33.339999999999996</v>
      </c>
      <c r="AN6" s="10">
        <f>AG6</f>
        <v>75</v>
      </c>
      <c r="AO6" s="3">
        <f>(AH6*5)+(AI6*10)+(AJ6*10)+(AK6*15)+(AL6*20)</f>
        <v>0</v>
      </c>
      <c r="AP6" s="11">
        <f>IF(AC6="DQ",0,AM6+AN6+AO6)</f>
        <v>108.34</v>
      </c>
      <c r="AQ6" s="30">
        <f>(MIN(AP$5:AP$34)/AP6)*100</f>
        <v>54.199741554365886</v>
      </c>
      <c r="AR6" s="12">
        <v>23.9</v>
      </c>
      <c r="AS6" s="2"/>
      <c r="AT6" s="2"/>
      <c r="AU6" s="3">
        <v>33</v>
      </c>
      <c r="AV6" s="3"/>
      <c r="AW6" s="3">
        <v>1</v>
      </c>
      <c r="AX6" s="3"/>
      <c r="AY6" s="3"/>
      <c r="AZ6" s="3"/>
      <c r="BA6" s="6">
        <f>AR6+AS6+AT6</f>
        <v>23.9</v>
      </c>
      <c r="BB6" s="10">
        <f>AU6</f>
        <v>33</v>
      </c>
      <c r="BC6" s="3">
        <f>(AV6*5)+(AW6*10)+(AX6*10)+(AY6*15)+(AZ6*20)</f>
        <v>10</v>
      </c>
      <c r="BD6" s="11">
        <f>BA6+BB6+BC6</f>
        <v>66.900000000000006</v>
      </c>
      <c r="BE6" s="30">
        <f>(MIN(BD$5:BD$34)/BD6)*100</f>
        <v>57.159940209267546</v>
      </c>
      <c r="BF6" s="12">
        <v>44.54</v>
      </c>
      <c r="BG6" s="2"/>
      <c r="BH6" s="2"/>
      <c r="BI6" s="3">
        <v>3</v>
      </c>
      <c r="BJ6" s="3"/>
      <c r="BK6" s="3"/>
      <c r="BL6" s="3"/>
      <c r="BM6" s="3"/>
      <c r="BN6" s="3"/>
      <c r="BO6" s="6">
        <f>BF6+BG6+BH6</f>
        <v>44.54</v>
      </c>
      <c r="BP6" s="10">
        <f>BI6</f>
        <v>3</v>
      </c>
      <c r="BQ6" s="3">
        <f>(BJ6*5)+(BK6*10)+(BL6*10)+(BM6*15)+(BN6*20)</f>
        <v>0</v>
      </c>
      <c r="BR6" s="11">
        <f>IF(BF6="DQ",0,BO6+BP6+BQ6)</f>
        <v>47.54</v>
      </c>
      <c r="BS6" s="30">
        <f>(MIN(BR$5:BR$34)/BR6)*100</f>
        <v>96.613378207824994</v>
      </c>
      <c r="BT6" s="12"/>
      <c r="BU6" s="2"/>
      <c r="BV6" s="2"/>
      <c r="BW6" s="3"/>
      <c r="BX6" s="3"/>
      <c r="BY6" s="3"/>
      <c r="BZ6" s="3"/>
      <c r="CA6" s="3"/>
      <c r="CB6" s="3"/>
      <c r="CC6" s="6">
        <f>IF(BT6="DQ",0,BT6+BU6+BV6)</f>
        <v>0</v>
      </c>
      <c r="CD6" s="10">
        <f>BW6</f>
        <v>0</v>
      </c>
      <c r="CE6" s="3">
        <f>(BX6*5)+(BY6*10)+(BZ6*10)+(CA6*15)+(CB6*20)</f>
        <v>0</v>
      </c>
      <c r="CF6" s="11">
        <f>IF(BT6="DQ",0,CC6+CD6+CE6)</f>
        <v>0</v>
      </c>
      <c r="CG6" s="30" t="e">
        <f>(MIN(CF$5:CF$34)/CF6)*100</f>
        <v>#DIV/0!</v>
      </c>
      <c r="CH6" s="12"/>
      <c r="CI6" s="2"/>
      <c r="CJ6" s="3"/>
      <c r="CK6" s="3"/>
      <c r="CL6" s="3"/>
      <c r="CM6" s="3"/>
      <c r="CN6" s="3"/>
      <c r="CO6" s="6">
        <f>CH6+CI6</f>
        <v>0</v>
      </c>
      <c r="CP6" s="10">
        <f>CJ6/2</f>
        <v>0</v>
      </c>
      <c r="CQ6" s="3">
        <f>(CJ6*5)+(CK6*10)+(CL6*10)+(CM6*15)+(CN6*20)</f>
        <v>0</v>
      </c>
      <c r="CR6" s="11">
        <f>CO6+CP6+CQ6</f>
        <v>0</v>
      </c>
      <c r="CS6" s="12"/>
      <c r="CT6" s="2"/>
      <c r="CU6" s="3"/>
      <c r="CV6" s="3"/>
      <c r="CW6" s="3"/>
      <c r="CX6" s="3"/>
      <c r="CY6" s="3"/>
      <c r="CZ6" s="6">
        <f>CS6+CT6</f>
        <v>0</v>
      </c>
      <c r="DA6" s="10">
        <f>CU6/2</f>
        <v>0</v>
      </c>
      <c r="DB6" s="3">
        <f>(CV6*3)+(CW6*5)+(CX6*5)+(CY6*20)</f>
        <v>0</v>
      </c>
      <c r="DC6" s="11">
        <f>CZ6+DA6+DB6</f>
        <v>0</v>
      </c>
      <c r="DD6" s="12"/>
      <c r="DE6" s="2"/>
      <c r="DF6" s="3"/>
      <c r="DG6" s="3"/>
      <c r="DH6" s="3"/>
      <c r="DI6" s="3"/>
      <c r="DJ6" s="3"/>
      <c r="DK6" s="6">
        <f>DD6+DE6</f>
        <v>0</v>
      </c>
      <c r="DL6" s="10">
        <f>DF6/2</f>
        <v>0</v>
      </c>
      <c r="DM6" s="3">
        <f>(DG6*3)+(DH6*5)+(DI6*5)+(DJ6*20)</f>
        <v>0</v>
      </c>
      <c r="DN6" s="11">
        <f>DK6+DL6+DM6</f>
        <v>0</v>
      </c>
    </row>
    <row r="7" spans="1:118" ht="15">
      <c r="A7" s="34">
        <v>17</v>
      </c>
      <c r="B7" s="35">
        <v>3</v>
      </c>
      <c r="C7" s="8" t="s">
        <v>67</v>
      </c>
      <c r="D7" s="25"/>
      <c r="E7" s="45" t="s">
        <v>43</v>
      </c>
      <c r="F7" s="31">
        <f xml:space="preserve"> AB7+AQ7+BE7+BS7</f>
        <v>243.44807465110551</v>
      </c>
      <c r="G7" s="32">
        <f>H7+I7+J7</f>
        <v>330.1</v>
      </c>
      <c r="H7" s="21">
        <f>X7+AM7+BA7+BO7+CC7+CO7+CZ7+DK7</f>
        <v>179.10000000000002</v>
      </c>
      <c r="I7" s="7">
        <f>Z7+AO7+BC7+BQ7+CE7+CQ7+DB7+DM7</f>
        <v>15</v>
      </c>
      <c r="J7" s="23">
        <f>R7+AG7+AU7+BI7+BW7+CJ7+CU7+DF7</f>
        <v>136</v>
      </c>
      <c r="K7" s="12">
        <v>37.090000000000003</v>
      </c>
      <c r="L7" s="2"/>
      <c r="M7" s="2"/>
      <c r="N7" s="2"/>
      <c r="O7" s="2"/>
      <c r="P7" s="2"/>
      <c r="Q7" s="2"/>
      <c r="R7" s="3">
        <v>18</v>
      </c>
      <c r="S7" s="3"/>
      <c r="T7" s="3">
        <v>1</v>
      </c>
      <c r="U7" s="3"/>
      <c r="V7" s="3"/>
      <c r="W7" s="13"/>
      <c r="X7" s="6">
        <f>IF(K7="DQ",0,K7+L7+M7+N7+O7+P7+Q7)</f>
        <v>37.090000000000003</v>
      </c>
      <c r="Y7" s="10">
        <f>R7</f>
        <v>18</v>
      </c>
      <c r="Z7" s="3">
        <f>(S7*5)+(T7*10)+(U7*10)+(V7*15)+(W7*20)</f>
        <v>10</v>
      </c>
      <c r="AA7" s="11">
        <f>IF(K7="DQ",0,X7+Y7+Z7)</f>
        <v>65.09</v>
      </c>
      <c r="AB7" s="30">
        <f>(MIN(AA$5:AA$34)/AA7)*100</f>
        <v>58.62651713012751</v>
      </c>
      <c r="AC7" s="12">
        <v>25.32</v>
      </c>
      <c r="AD7" s="2">
        <v>21.11</v>
      </c>
      <c r="AE7" s="2"/>
      <c r="AF7" s="2"/>
      <c r="AG7" s="3">
        <v>103</v>
      </c>
      <c r="AH7" s="3"/>
      <c r="AI7" s="3"/>
      <c r="AJ7" s="3"/>
      <c r="AK7" s="3"/>
      <c r="AL7" s="3"/>
      <c r="AM7" s="6">
        <f>IF(AC7="DQ",0,AC7+AD7+AE7+AF7)</f>
        <v>46.43</v>
      </c>
      <c r="AN7" s="10">
        <f>AG7</f>
        <v>103</v>
      </c>
      <c r="AO7" s="3">
        <f>(AH7*5)+(AI7*10)+(AJ7*10)+(AK7*15)+(AL7*20)</f>
        <v>0</v>
      </c>
      <c r="AP7" s="11">
        <f>IF(AC7="DQ",0,AM7+AN7+AO7)</f>
        <v>149.43</v>
      </c>
      <c r="AQ7" s="30">
        <f>(MIN(AP$5:AP$34)/AP7)*100</f>
        <v>39.295991434116303</v>
      </c>
      <c r="AR7" s="12">
        <v>44.19</v>
      </c>
      <c r="AS7" s="2"/>
      <c r="AT7" s="2"/>
      <c r="AU7" s="3">
        <v>8</v>
      </c>
      <c r="AV7" s="3">
        <v>1</v>
      </c>
      <c r="AW7" s="3"/>
      <c r="AX7" s="3"/>
      <c r="AY7" s="3"/>
      <c r="AZ7" s="3"/>
      <c r="BA7" s="6">
        <f>AR7+AS7+AT7</f>
        <v>44.19</v>
      </c>
      <c r="BB7" s="10">
        <f>AU7</f>
        <v>8</v>
      </c>
      <c r="BC7" s="3">
        <f>(AV7*5)+(AW7*10)+(AX7*10)+(AY7*15)+(AZ7*20)</f>
        <v>5</v>
      </c>
      <c r="BD7" s="11">
        <f>BA7+BB7+BC7</f>
        <v>57.19</v>
      </c>
      <c r="BE7" s="30">
        <f>(MIN(BD$5:BD$34)/BD7)*100</f>
        <v>66.864836509879339</v>
      </c>
      <c r="BF7" s="12">
        <v>51.39</v>
      </c>
      <c r="BG7" s="2"/>
      <c r="BH7" s="2"/>
      <c r="BI7" s="3">
        <v>7</v>
      </c>
      <c r="BJ7" s="3"/>
      <c r="BK7" s="3"/>
      <c r="BL7" s="3"/>
      <c r="BM7" s="3"/>
      <c r="BN7" s="3"/>
      <c r="BO7" s="6">
        <f>BF7+BG7+BH7</f>
        <v>51.39</v>
      </c>
      <c r="BP7" s="10">
        <f>BI7</f>
        <v>7</v>
      </c>
      <c r="BQ7" s="3">
        <f>(BJ7*5)+(BK7*10)+(BL7*10)+(BM7*15)+(BN7*20)</f>
        <v>0</v>
      </c>
      <c r="BR7" s="11">
        <f>IF(BF7="DQ",0,BO7+BP7+BQ7)</f>
        <v>58.39</v>
      </c>
      <c r="BS7" s="30">
        <f>(MIN(BR$5:BR$34)/BR7)*100</f>
        <v>78.660729576982362</v>
      </c>
      <c r="BT7" s="12"/>
      <c r="BU7" s="2"/>
      <c r="BV7" s="2"/>
      <c r="BW7" s="3"/>
      <c r="BX7" s="3"/>
      <c r="BY7" s="3"/>
      <c r="BZ7" s="3"/>
      <c r="CA7" s="3"/>
      <c r="CB7" s="3"/>
      <c r="CC7" s="6">
        <f>IF(BT7="DQ",0,BT7+BU7+BV7)</f>
        <v>0</v>
      </c>
      <c r="CD7" s="10">
        <f>BW7</f>
        <v>0</v>
      </c>
      <c r="CE7" s="3">
        <f>(BX7*5)+(BY7*10)+(BZ7*10)+(CA7*15)+(CB7*20)</f>
        <v>0</v>
      </c>
      <c r="CF7" s="11">
        <f>IF(BT7="DQ",0,CC7+CD7+CE7)</f>
        <v>0</v>
      </c>
      <c r="CG7" s="30" t="e">
        <f>(MIN(CF$5:CF$34)/CF7)*100</f>
        <v>#DIV/0!</v>
      </c>
      <c r="CH7" s="12"/>
      <c r="CI7" s="2"/>
      <c r="CJ7" s="3"/>
      <c r="CK7" s="3"/>
      <c r="CL7" s="3"/>
      <c r="CM7" s="3"/>
      <c r="CN7" s="3"/>
      <c r="CO7" s="6">
        <f>CH7+CI7</f>
        <v>0</v>
      </c>
      <c r="CP7" s="10">
        <f>CJ7/2</f>
        <v>0</v>
      </c>
      <c r="CQ7" s="3">
        <f>(CJ7*5)+(CK7*10)+(CL7*10)+(CM7*15)+(CN7*20)</f>
        <v>0</v>
      </c>
      <c r="CR7" s="11">
        <f>CO7+CP7+CQ7</f>
        <v>0</v>
      </c>
      <c r="CS7" s="12"/>
      <c r="CT7" s="2"/>
      <c r="CU7" s="3"/>
      <c r="CV7" s="3"/>
      <c r="CW7" s="3"/>
      <c r="CX7" s="3"/>
      <c r="CY7" s="3"/>
      <c r="CZ7" s="6">
        <f>CS7+CT7</f>
        <v>0</v>
      </c>
      <c r="DA7" s="10">
        <f>CU7/2</f>
        <v>0</v>
      </c>
      <c r="DB7" s="3">
        <f>(CV7*3)+(CW7*5)+(CX7*5)+(CY7*20)</f>
        <v>0</v>
      </c>
      <c r="DC7" s="11">
        <f>CZ7+DA7+DB7</f>
        <v>0</v>
      </c>
      <c r="DD7" s="12"/>
      <c r="DE7" s="2"/>
      <c r="DF7" s="3"/>
      <c r="DG7" s="3"/>
      <c r="DH7" s="3"/>
      <c r="DI7" s="3"/>
      <c r="DJ7" s="3"/>
      <c r="DK7" s="6">
        <f>DD7+DE7</f>
        <v>0</v>
      </c>
      <c r="DL7" s="10">
        <f>DF7/2</f>
        <v>0</v>
      </c>
      <c r="DM7" s="3">
        <f>(DG7*3)+(DH7*5)+(DI7*5)+(DJ7*20)</f>
        <v>0</v>
      </c>
      <c r="DN7" s="11">
        <f>DK7+DL7+DM7</f>
        <v>0</v>
      </c>
    </row>
    <row r="8" spans="1:118" ht="15">
      <c r="A8" s="34"/>
      <c r="B8" s="35"/>
      <c r="C8" s="61"/>
      <c r="D8" s="58"/>
      <c r="E8" s="58"/>
      <c r="F8" s="31"/>
      <c r="G8" s="32"/>
      <c r="H8" s="21"/>
      <c r="I8" s="7"/>
      <c r="J8" s="23"/>
      <c r="K8" s="12"/>
      <c r="L8" s="2"/>
      <c r="M8" s="2"/>
      <c r="N8" s="2"/>
      <c r="O8" s="2"/>
      <c r="P8" s="2"/>
      <c r="Q8" s="2"/>
      <c r="R8" s="3"/>
      <c r="S8" s="3"/>
      <c r="T8" s="3"/>
      <c r="U8" s="3"/>
      <c r="V8" s="3"/>
      <c r="W8" s="13"/>
      <c r="X8" s="6"/>
      <c r="Y8" s="10"/>
      <c r="Z8" s="3"/>
      <c r="AA8" s="11"/>
      <c r="AB8" s="30"/>
      <c r="AC8" s="12"/>
      <c r="AD8" s="2"/>
      <c r="AE8" s="2"/>
      <c r="AF8" s="2"/>
      <c r="AG8" s="3"/>
      <c r="AH8" s="3"/>
      <c r="AI8" s="3"/>
      <c r="AJ8" s="3"/>
      <c r="AK8" s="3"/>
      <c r="AL8" s="3"/>
      <c r="AM8" s="6"/>
      <c r="AN8" s="10"/>
      <c r="AO8" s="3"/>
      <c r="AP8" s="11"/>
      <c r="AQ8" s="30"/>
      <c r="AR8" s="12"/>
      <c r="AS8" s="2"/>
      <c r="AT8" s="2"/>
      <c r="AU8" s="3"/>
      <c r="AV8" s="3"/>
      <c r="AW8" s="3"/>
      <c r="AX8" s="3"/>
      <c r="AY8" s="3"/>
      <c r="AZ8" s="3"/>
      <c r="BA8" s="6"/>
      <c r="BB8" s="10"/>
      <c r="BC8" s="3"/>
      <c r="BD8" s="11"/>
      <c r="BE8" s="30"/>
      <c r="BF8" s="12"/>
      <c r="BG8" s="2"/>
      <c r="BH8" s="2"/>
      <c r="BI8" s="3"/>
      <c r="BJ8" s="3"/>
      <c r="BK8" s="3"/>
      <c r="BL8" s="3"/>
      <c r="BM8" s="3"/>
      <c r="BN8" s="3"/>
      <c r="BO8" s="6"/>
      <c r="BP8" s="10"/>
      <c r="BQ8" s="3"/>
      <c r="BR8" s="11"/>
      <c r="BS8" s="30"/>
      <c r="BT8" s="12"/>
      <c r="BU8" s="2"/>
      <c r="BV8" s="2"/>
      <c r="BW8" s="3"/>
      <c r="BX8" s="3"/>
      <c r="BY8" s="3"/>
      <c r="BZ8" s="3"/>
      <c r="CA8" s="3"/>
      <c r="CB8" s="3"/>
      <c r="CC8" s="6"/>
      <c r="CD8" s="10"/>
      <c r="CE8" s="3"/>
      <c r="CF8" s="11"/>
      <c r="CG8" s="30"/>
      <c r="CH8" s="12"/>
      <c r="CI8" s="2"/>
      <c r="CJ8" s="3"/>
      <c r="CK8" s="3"/>
      <c r="CL8" s="3"/>
      <c r="CM8" s="3"/>
      <c r="CN8" s="3"/>
      <c r="CO8" s="6"/>
      <c r="CP8" s="10"/>
      <c r="CQ8" s="3"/>
      <c r="CR8" s="11"/>
      <c r="CS8" s="12"/>
      <c r="CT8" s="2"/>
      <c r="CU8" s="3"/>
      <c r="CV8" s="3"/>
      <c r="CW8" s="3"/>
      <c r="CX8" s="3"/>
      <c r="CY8" s="3"/>
      <c r="CZ8" s="6"/>
      <c r="DA8" s="10"/>
      <c r="DB8" s="3"/>
      <c r="DC8" s="11"/>
      <c r="DD8" s="12"/>
      <c r="DE8" s="2"/>
      <c r="DF8" s="3"/>
      <c r="DG8" s="3"/>
      <c r="DH8" s="3"/>
      <c r="DI8" s="3"/>
      <c r="DJ8" s="3"/>
      <c r="DK8" s="6"/>
      <c r="DL8" s="10"/>
      <c r="DM8" s="3"/>
      <c r="DN8" s="11"/>
    </row>
    <row r="9" spans="1:118" ht="15">
      <c r="A9" s="34"/>
      <c r="B9" s="35"/>
      <c r="C9" s="61" t="s">
        <v>41</v>
      </c>
      <c r="D9" s="58"/>
      <c r="E9" s="58"/>
      <c r="F9" s="31"/>
      <c r="G9" s="32"/>
      <c r="H9" s="21"/>
      <c r="I9" s="7"/>
      <c r="J9" s="23"/>
      <c r="K9" s="12"/>
      <c r="L9" s="2"/>
      <c r="M9" s="2"/>
      <c r="N9" s="2"/>
      <c r="O9" s="2"/>
      <c r="P9" s="2"/>
      <c r="Q9" s="2"/>
      <c r="R9" s="3"/>
      <c r="S9" s="3"/>
      <c r="T9" s="3"/>
      <c r="U9" s="3"/>
      <c r="V9" s="3"/>
      <c r="W9" s="13"/>
      <c r="X9" s="6"/>
      <c r="Y9" s="10"/>
      <c r="Z9" s="3"/>
      <c r="AA9" s="11"/>
      <c r="AB9" s="30"/>
      <c r="AC9" s="12"/>
      <c r="AD9" s="2"/>
      <c r="AE9" s="2"/>
      <c r="AF9" s="2"/>
      <c r="AG9" s="3"/>
      <c r="AH9" s="3"/>
      <c r="AI9" s="3"/>
      <c r="AJ9" s="3"/>
      <c r="AK9" s="3"/>
      <c r="AL9" s="3"/>
      <c r="AM9" s="6"/>
      <c r="AN9" s="10"/>
      <c r="AO9" s="3"/>
      <c r="AP9" s="11"/>
      <c r="AQ9" s="30"/>
      <c r="AR9" s="12"/>
      <c r="AS9" s="2"/>
      <c r="AT9" s="2"/>
      <c r="AU9" s="3"/>
      <c r="AV9" s="3"/>
      <c r="AW9" s="3"/>
      <c r="AX9" s="3"/>
      <c r="AY9" s="3"/>
      <c r="AZ9" s="3"/>
      <c r="BA9" s="6"/>
      <c r="BB9" s="10"/>
      <c r="BC9" s="3"/>
      <c r="BD9" s="11"/>
      <c r="BE9" s="30"/>
      <c r="BF9" s="12"/>
      <c r="BG9" s="2"/>
      <c r="BH9" s="2"/>
      <c r="BI9" s="3"/>
      <c r="BJ9" s="3"/>
      <c r="BK9" s="3"/>
      <c r="BL9" s="3"/>
      <c r="BM9" s="3"/>
      <c r="BN9" s="3"/>
      <c r="BO9" s="6"/>
      <c r="BP9" s="10"/>
      <c r="BQ9" s="3"/>
      <c r="BR9" s="11"/>
      <c r="BS9" s="30"/>
      <c r="BT9" s="12"/>
      <c r="BU9" s="2"/>
      <c r="BV9" s="2"/>
      <c r="BW9" s="3"/>
      <c r="BX9" s="3"/>
      <c r="BY9" s="3"/>
      <c r="BZ9" s="3"/>
      <c r="CA9" s="3"/>
      <c r="CB9" s="3"/>
      <c r="CC9" s="6"/>
      <c r="CD9" s="10"/>
      <c r="CE9" s="3"/>
      <c r="CF9" s="11"/>
      <c r="CG9" s="30"/>
      <c r="CH9" s="12"/>
      <c r="CI9" s="2"/>
      <c r="CJ9" s="3"/>
      <c r="CK9" s="3"/>
      <c r="CL9" s="3"/>
      <c r="CM9" s="3"/>
      <c r="CN9" s="3"/>
      <c r="CO9" s="6"/>
      <c r="CP9" s="10"/>
      <c r="CQ9" s="3"/>
      <c r="CR9" s="11"/>
      <c r="CS9" s="12"/>
      <c r="CT9" s="2"/>
      <c r="CU9" s="3"/>
      <c r="CV9" s="3"/>
      <c r="CW9" s="3"/>
      <c r="CX9" s="3"/>
      <c r="CY9" s="3"/>
      <c r="CZ9" s="6"/>
      <c r="DA9" s="10"/>
      <c r="DB9" s="3"/>
      <c r="DC9" s="11"/>
      <c r="DD9" s="12"/>
      <c r="DE9" s="2"/>
      <c r="DF9" s="3"/>
      <c r="DG9" s="3"/>
      <c r="DH9" s="3"/>
      <c r="DI9" s="3"/>
      <c r="DJ9" s="3"/>
      <c r="DK9" s="6"/>
      <c r="DL9" s="10"/>
      <c r="DM9" s="3"/>
      <c r="DN9" s="11"/>
    </row>
    <row r="10" spans="1:118" ht="15">
      <c r="A10" s="34">
        <v>1</v>
      </c>
      <c r="B10" s="35">
        <v>1</v>
      </c>
      <c r="C10" s="44" t="s">
        <v>63</v>
      </c>
      <c r="D10" s="25"/>
      <c r="E10" s="45" t="s">
        <v>41</v>
      </c>
      <c r="F10" s="64">
        <f xml:space="preserve"> AB10+AQ10+BE10+BS10</f>
        <v>333.24332343001902</v>
      </c>
      <c r="G10" s="32">
        <f>H10+I10+J10</f>
        <v>261.64999999999998</v>
      </c>
      <c r="H10" s="21">
        <f>X10+AM10+BA10+BO10+CC10+CO10+CZ10+DK10</f>
        <v>128.65</v>
      </c>
      <c r="I10" s="7">
        <f>Z10+AO10+BC10+BQ10+CE10+CQ10+DB10+DM10</f>
        <v>10</v>
      </c>
      <c r="J10" s="23">
        <f>R10+AG10+AU10+BI10+BW10+CJ10+CU10+DF10</f>
        <v>123</v>
      </c>
      <c r="K10" s="12">
        <v>27.04</v>
      </c>
      <c r="L10" s="2"/>
      <c r="M10" s="2"/>
      <c r="N10" s="2"/>
      <c r="O10" s="2"/>
      <c r="P10" s="2"/>
      <c r="Q10" s="2"/>
      <c r="R10" s="3">
        <v>3</v>
      </c>
      <c r="S10" s="3"/>
      <c r="T10" s="3"/>
      <c r="U10" s="3">
        <v>1</v>
      </c>
      <c r="V10" s="3"/>
      <c r="W10" s="13"/>
      <c r="X10" s="6">
        <f>IF(K10="DQ",0,K10+L10+M10+N10+O10+P10+Q10)</f>
        <v>27.04</v>
      </c>
      <c r="Y10" s="10">
        <f>R10</f>
        <v>3</v>
      </c>
      <c r="Z10" s="3">
        <f>(S10*5)+(T10*10)+(U10*10)+(V10*15)+(W10*20)</f>
        <v>10</v>
      </c>
      <c r="AA10" s="11">
        <f>IF(K10="DQ",0,X10+Y10+Z10)</f>
        <v>40.04</v>
      </c>
      <c r="AB10" s="30">
        <f>(MIN(AA$5:AA$34)/AA10)*100</f>
        <v>95.304695304695301</v>
      </c>
      <c r="AC10" s="12">
        <v>14.64</v>
      </c>
      <c r="AD10" s="2">
        <v>17.579999999999998</v>
      </c>
      <c r="AE10" s="2"/>
      <c r="AF10" s="2"/>
      <c r="AG10" s="3">
        <v>103</v>
      </c>
      <c r="AH10" s="3"/>
      <c r="AI10" s="3"/>
      <c r="AJ10" s="3"/>
      <c r="AK10" s="3"/>
      <c r="AL10" s="3"/>
      <c r="AM10" s="6">
        <f>IF(AC10="DQ",0,AC10+AD10+AE10+AF10)</f>
        <v>32.22</v>
      </c>
      <c r="AN10" s="10">
        <f>AG10</f>
        <v>103</v>
      </c>
      <c r="AO10" s="3">
        <f>(AH10*5)+(AI10*10)+(AJ10*10)+(AK10*15)+(AL10*20)</f>
        <v>0</v>
      </c>
      <c r="AP10" s="11">
        <f>IF(AC10="DQ",0,AM10+AN10+AO10)</f>
        <v>135.22</v>
      </c>
      <c r="AQ10" s="30">
        <f>(MIN(AP$5:AP$34)/AP10)*100</f>
        <v>43.425528767933734</v>
      </c>
      <c r="AR10" s="12">
        <v>29.46</v>
      </c>
      <c r="AS10" s="2"/>
      <c r="AT10" s="2"/>
      <c r="AU10" s="3">
        <v>11</v>
      </c>
      <c r="AV10" s="3"/>
      <c r="AW10" s="3"/>
      <c r="AX10" s="3"/>
      <c r="AY10" s="3"/>
      <c r="AZ10" s="3"/>
      <c r="BA10" s="6">
        <f>AR10+AS10+AT10</f>
        <v>29.46</v>
      </c>
      <c r="BB10" s="10">
        <f>AU10</f>
        <v>11</v>
      </c>
      <c r="BC10" s="3">
        <f>(AV10*5)+(AW10*10)+(AX10*10)+(AY10*15)+(AZ10*20)</f>
        <v>0</v>
      </c>
      <c r="BD10" s="11">
        <f>BA10+BB10+BC10</f>
        <v>40.46</v>
      </c>
      <c r="BE10" s="30">
        <f>(MIN(BD$5:BD$34)/BD10)*100</f>
        <v>94.51309935738999</v>
      </c>
      <c r="BF10" s="12">
        <v>39.93</v>
      </c>
      <c r="BG10" s="2"/>
      <c r="BH10" s="2"/>
      <c r="BI10" s="3">
        <v>6</v>
      </c>
      <c r="BJ10" s="3"/>
      <c r="BK10" s="3"/>
      <c r="BL10" s="3"/>
      <c r="BM10" s="3"/>
      <c r="BN10" s="3"/>
      <c r="BO10" s="6">
        <f>BF10+BG10+BH10</f>
        <v>39.93</v>
      </c>
      <c r="BP10" s="10">
        <f>BI10</f>
        <v>6</v>
      </c>
      <c r="BQ10" s="3">
        <f>(BJ10*5)+(BK10*10)+(BL10*10)+(BM10*15)+(BN10*20)</f>
        <v>0</v>
      </c>
      <c r="BR10" s="11">
        <f>IF(BF10="DQ",0,BO10+BP10+BQ10)</f>
        <v>45.93</v>
      </c>
      <c r="BS10" s="63">
        <f>(MIN(BR$5:BR$34)/BR10)*100</f>
        <v>100</v>
      </c>
      <c r="BT10" s="12"/>
      <c r="BU10" s="2"/>
      <c r="BV10" s="2"/>
      <c r="BW10" s="3"/>
      <c r="BX10" s="3"/>
      <c r="BY10" s="3"/>
      <c r="BZ10" s="3"/>
      <c r="CA10" s="3"/>
      <c r="CB10" s="3"/>
      <c r="CC10" s="6">
        <f>IF(BT10="DQ",0,BT10+BU10+BV10)</f>
        <v>0</v>
      </c>
      <c r="CD10" s="10">
        <f>BW10</f>
        <v>0</v>
      </c>
      <c r="CE10" s="3">
        <f>(BX10*5)+(BY10*10)+(BZ10*10)+(CA10*15)+(CB10*20)</f>
        <v>0</v>
      </c>
      <c r="CF10" s="11">
        <f>IF(BT10="DQ",0,CC10+CD10+CE10)</f>
        <v>0</v>
      </c>
      <c r="CG10" s="30" t="e">
        <f>(MIN(CF$5:CF$34)/CF10)*100</f>
        <v>#DIV/0!</v>
      </c>
      <c r="CH10" s="12"/>
      <c r="CI10" s="2"/>
      <c r="CJ10" s="3"/>
      <c r="CK10" s="3"/>
      <c r="CL10" s="3"/>
      <c r="CM10" s="3"/>
      <c r="CN10" s="3"/>
      <c r="CO10" s="6">
        <f>CH10+CI10</f>
        <v>0</v>
      </c>
      <c r="CP10" s="10">
        <f>CJ10/2</f>
        <v>0</v>
      </c>
      <c r="CQ10" s="3">
        <f>(CJ10*5)+(CK10*10)+(CL10*10)+(CM10*15)+(CN10*20)</f>
        <v>0</v>
      </c>
      <c r="CR10" s="11">
        <f>CO10+CP10+CQ10</f>
        <v>0</v>
      </c>
      <c r="CS10" s="12"/>
      <c r="CT10" s="2"/>
      <c r="CU10" s="3"/>
      <c r="CV10" s="3"/>
      <c r="CW10" s="3"/>
      <c r="CX10" s="3"/>
      <c r="CY10" s="3"/>
      <c r="CZ10" s="6">
        <f>CS10+CT10</f>
        <v>0</v>
      </c>
      <c r="DA10" s="10">
        <f>CU10/2</f>
        <v>0</v>
      </c>
      <c r="DB10" s="3">
        <f>(CV10*3)+(CW10*5)+(CX10*5)+(CY10*20)</f>
        <v>0</v>
      </c>
      <c r="DC10" s="11">
        <f>CZ10+DA10+DB10</f>
        <v>0</v>
      </c>
      <c r="DD10" s="12"/>
      <c r="DE10" s="2"/>
      <c r="DF10" s="3"/>
      <c r="DG10" s="3"/>
      <c r="DH10" s="3"/>
      <c r="DI10" s="3"/>
      <c r="DJ10" s="3"/>
      <c r="DK10" s="6">
        <f>DD10+DE10</f>
        <v>0</v>
      </c>
      <c r="DL10" s="10">
        <f>DF10/2</f>
        <v>0</v>
      </c>
      <c r="DM10" s="3">
        <f>(DG10*3)+(DH10*5)+(DI10*5)+(DJ10*20)</f>
        <v>0</v>
      </c>
      <c r="DN10" s="11">
        <f>DK10+DL10+DM10</f>
        <v>0</v>
      </c>
    </row>
    <row r="11" spans="1:118" ht="15">
      <c r="A11" s="34">
        <v>2</v>
      </c>
      <c r="B11" s="35">
        <v>2</v>
      </c>
      <c r="C11" s="44" t="s">
        <v>42</v>
      </c>
      <c r="D11" s="9"/>
      <c r="E11" s="9" t="s">
        <v>41</v>
      </c>
      <c r="F11" s="31">
        <f xml:space="preserve"> AB11+AQ11+BE11+BS11</f>
        <v>332.42857010696264</v>
      </c>
      <c r="G11" s="32">
        <f>H11+I11+J11</f>
        <v>227.22</v>
      </c>
      <c r="H11" s="21">
        <f>X11+AM11+BA11+BO11+CC11+CO11+CZ11+DK11</f>
        <v>182.22</v>
      </c>
      <c r="I11" s="7">
        <f>Z11+AO11+BC11+BQ11+CE11+CQ11+DB11+DM11</f>
        <v>0</v>
      </c>
      <c r="J11" s="62">
        <f>R11+AG11+AU11+BI11+BW11+CJ11+CU11+DF11</f>
        <v>45</v>
      </c>
      <c r="K11" s="12">
        <v>37.159999999999997</v>
      </c>
      <c r="L11" s="2"/>
      <c r="M11" s="2"/>
      <c r="N11" s="2"/>
      <c r="O11" s="2"/>
      <c r="P11" s="2"/>
      <c r="Q11" s="2"/>
      <c r="R11" s="3">
        <v>1</v>
      </c>
      <c r="S11" s="3"/>
      <c r="T11" s="3"/>
      <c r="U11" s="3"/>
      <c r="V11" s="3"/>
      <c r="W11" s="13"/>
      <c r="X11" s="6">
        <f>IF(K11="DQ",0,K11+L11+M11+N11+O11+P11+Q11)</f>
        <v>37.159999999999997</v>
      </c>
      <c r="Y11" s="10">
        <f>R11</f>
        <v>1</v>
      </c>
      <c r="Z11" s="3">
        <f>(S11*5)+(T11*10)+(U11*10)+(V11*15)+(W11*20)</f>
        <v>0</v>
      </c>
      <c r="AA11" s="11">
        <f>IF(K11="DQ",0,X11+Y11+Z11)</f>
        <v>38.159999999999997</v>
      </c>
      <c r="AB11" s="63">
        <f>(MIN(AA$5:AA$34)/AA11)*100</f>
        <v>100</v>
      </c>
      <c r="AC11" s="12">
        <v>23.27</v>
      </c>
      <c r="AD11" s="2">
        <v>26.57</v>
      </c>
      <c r="AE11" s="2"/>
      <c r="AF11" s="2"/>
      <c r="AG11" s="3">
        <v>34</v>
      </c>
      <c r="AH11" s="3"/>
      <c r="AI11" s="3"/>
      <c r="AJ11" s="3"/>
      <c r="AK11" s="3"/>
      <c r="AL11" s="3"/>
      <c r="AM11" s="6">
        <f>IF(AC11="DQ",0,AC11+AD11+AE11+AF11)</f>
        <v>49.84</v>
      </c>
      <c r="AN11" s="10">
        <f>AG11</f>
        <v>34</v>
      </c>
      <c r="AO11" s="3">
        <f>(AH11*5)+(AI11*10)+(AJ11*10)+(AK11*15)+(AL11*20)</f>
        <v>0</v>
      </c>
      <c r="AP11" s="11">
        <f>IF(AC11="DQ",0,AM11+AN11+AO11)</f>
        <v>83.84</v>
      </c>
      <c r="AQ11" s="30">
        <f>(MIN(AP$5:AP$34)/AP11)*100</f>
        <v>70.038167938931295</v>
      </c>
      <c r="AR11" s="12">
        <v>39.42</v>
      </c>
      <c r="AS11" s="2"/>
      <c r="AT11" s="2"/>
      <c r="AU11" s="3">
        <v>4</v>
      </c>
      <c r="AV11" s="3"/>
      <c r="AW11" s="3"/>
      <c r="AX11" s="3"/>
      <c r="AY11" s="3"/>
      <c r="AZ11" s="3"/>
      <c r="BA11" s="6">
        <f>AR11+AS11+AT11</f>
        <v>39.42</v>
      </c>
      <c r="BB11" s="10">
        <f>AU11</f>
        <v>4</v>
      </c>
      <c r="BC11" s="3">
        <f>(AV11*5)+(AW11*10)+(AX11*10)+(AY11*15)+(AZ11*20)</f>
        <v>0</v>
      </c>
      <c r="BD11" s="11">
        <f>BA11+BB11+BC11</f>
        <v>43.42</v>
      </c>
      <c r="BE11" s="30">
        <f>(MIN(BD$5:BD$34)/BD11)*100</f>
        <v>88.070013818516799</v>
      </c>
      <c r="BF11" s="12">
        <v>55.8</v>
      </c>
      <c r="BG11" s="2"/>
      <c r="BH11" s="2"/>
      <c r="BI11" s="3">
        <v>6</v>
      </c>
      <c r="BJ11" s="3"/>
      <c r="BK11" s="3"/>
      <c r="BL11" s="3"/>
      <c r="BM11" s="3"/>
      <c r="BN11" s="3"/>
      <c r="BO11" s="6">
        <f>BF11+BG11+BH11</f>
        <v>55.8</v>
      </c>
      <c r="BP11" s="10">
        <f>BI11</f>
        <v>6</v>
      </c>
      <c r="BQ11" s="3">
        <f>(BJ11*5)+(BK11*10)+(BL11*10)+(BM11*15)+(BN11*20)</f>
        <v>0</v>
      </c>
      <c r="BR11" s="11">
        <f>IF(BF11="DQ",0,BO11+BP11+BQ11)</f>
        <v>61.8</v>
      </c>
      <c r="BS11" s="30">
        <f>(MIN(BR$5:BR$34)/BR11)*100</f>
        <v>74.320388349514559</v>
      </c>
      <c r="BT11" s="12"/>
      <c r="BU11" s="2"/>
      <c r="BV11" s="2"/>
      <c r="BW11" s="3"/>
      <c r="BX11" s="3"/>
      <c r="BY11" s="3"/>
      <c r="BZ11" s="3"/>
      <c r="CA11" s="3"/>
      <c r="CB11" s="3"/>
      <c r="CC11" s="6">
        <f>IF(BT11="DQ",0,BT11+BU11+BV11)</f>
        <v>0</v>
      </c>
      <c r="CD11" s="10">
        <f>BW11</f>
        <v>0</v>
      </c>
      <c r="CE11" s="3">
        <f>(BX11*5)+(BY11*10)+(BZ11*10)+(CA11*15)+(CB11*20)</f>
        <v>0</v>
      </c>
      <c r="CF11" s="11">
        <f>IF(BT11="DQ",0,CC11+CD11+CE11)</f>
        <v>0</v>
      </c>
      <c r="CG11" s="30" t="e">
        <f>(MIN(CF$5:CF$34)/CF11)*100</f>
        <v>#DIV/0!</v>
      </c>
      <c r="CH11" s="12"/>
      <c r="CI11" s="2"/>
      <c r="CJ11" s="3"/>
      <c r="CK11" s="3"/>
      <c r="CL11" s="3"/>
      <c r="CM11" s="3"/>
      <c r="CN11" s="3"/>
      <c r="CO11" s="6">
        <f>CH11+CI11</f>
        <v>0</v>
      </c>
      <c r="CP11" s="10">
        <f>CJ11/2</f>
        <v>0</v>
      </c>
      <c r="CQ11" s="3">
        <f>(CJ11*5)+(CK11*10)+(CL11*10)+(CM11*15)+(CN11*20)</f>
        <v>0</v>
      </c>
      <c r="CR11" s="11">
        <f>CO11+CP11+CQ11</f>
        <v>0</v>
      </c>
      <c r="CS11" s="12"/>
      <c r="CT11" s="2"/>
      <c r="CU11" s="3"/>
      <c r="CV11" s="3"/>
      <c r="CW11" s="3"/>
      <c r="CX11" s="3"/>
      <c r="CY11" s="3"/>
      <c r="CZ11" s="6">
        <f>CS11+CT11</f>
        <v>0</v>
      </c>
      <c r="DA11" s="10">
        <f>CU11/2</f>
        <v>0</v>
      </c>
      <c r="DB11" s="3">
        <f>(CV11*3)+(CW11*5)+(CX11*5)+(CY11*20)</f>
        <v>0</v>
      </c>
      <c r="DC11" s="11">
        <f>CZ11+DA11+DB11</f>
        <v>0</v>
      </c>
      <c r="DD11" s="12"/>
      <c r="DE11" s="2"/>
      <c r="DF11" s="3"/>
      <c r="DG11" s="3"/>
      <c r="DH11" s="3"/>
      <c r="DI11" s="3"/>
      <c r="DJ11" s="3"/>
      <c r="DK11" s="6">
        <f>DD11+DE11</f>
        <v>0</v>
      </c>
      <c r="DL11" s="10">
        <f>DF11/2</f>
        <v>0</v>
      </c>
      <c r="DM11" s="3">
        <f>(DG11*3)+(DH11*5)+(DI11*5)+(DJ11*20)</f>
        <v>0</v>
      </c>
      <c r="DN11" s="11">
        <f>DK11+DL11+DM11</f>
        <v>0</v>
      </c>
    </row>
    <row r="12" spans="1:118" ht="15">
      <c r="A12" s="34">
        <v>3</v>
      </c>
      <c r="B12" s="35">
        <v>3</v>
      </c>
      <c r="C12" s="44" t="s">
        <v>45</v>
      </c>
      <c r="D12" s="25"/>
      <c r="E12" s="45" t="s">
        <v>41</v>
      </c>
      <c r="F12" s="31">
        <f xml:space="preserve"> AB12+AQ12+BE12+BS12</f>
        <v>323.27689276590047</v>
      </c>
      <c r="G12" s="32">
        <f>H12+I12+J12</f>
        <v>226.49</v>
      </c>
      <c r="H12" s="21">
        <f>X12+AM12+BA12+BO12+CC12+CO12+CZ12+DK12</f>
        <v>131.49</v>
      </c>
      <c r="I12" s="7">
        <f>Z12+AO12+BC12+BQ12+CE12+CQ12+DB12+DM12</f>
        <v>0</v>
      </c>
      <c r="J12" s="23">
        <f>R12+AG12+AU12+BI12+BW12+CJ12+CU12+DF12</f>
        <v>95</v>
      </c>
      <c r="K12" s="12">
        <v>27.88</v>
      </c>
      <c r="L12" s="2"/>
      <c r="M12" s="2"/>
      <c r="N12" s="2"/>
      <c r="O12" s="2"/>
      <c r="P12" s="2"/>
      <c r="Q12" s="2"/>
      <c r="R12" s="3">
        <v>16</v>
      </c>
      <c r="S12" s="3"/>
      <c r="T12" s="3"/>
      <c r="U12" s="3"/>
      <c r="V12" s="3"/>
      <c r="W12" s="13"/>
      <c r="X12" s="6">
        <f>IF(K12="DQ",0,K12+L12+M12+N12+O12+P12+Q12)</f>
        <v>27.88</v>
      </c>
      <c r="Y12" s="10">
        <f>R12</f>
        <v>16</v>
      </c>
      <c r="Z12" s="3">
        <f>(S12*5)+(T12*10)+(U12*10)+(V12*15)+(W12*20)</f>
        <v>0</v>
      </c>
      <c r="AA12" s="11">
        <f>IF(K12="DQ",0,X12+Y12+Z12)</f>
        <v>43.879999999999995</v>
      </c>
      <c r="AB12" s="30">
        <f>(MIN(AA$5:AA$34)/AA12)*100</f>
        <v>86.964448495897912</v>
      </c>
      <c r="AC12" s="12">
        <v>16.32</v>
      </c>
      <c r="AD12" s="2">
        <v>16.940000000000001</v>
      </c>
      <c r="AE12" s="2"/>
      <c r="AF12" s="2"/>
      <c r="AG12" s="3">
        <v>38</v>
      </c>
      <c r="AH12" s="3"/>
      <c r="AI12" s="3"/>
      <c r="AJ12" s="3"/>
      <c r="AK12" s="3"/>
      <c r="AL12" s="3"/>
      <c r="AM12" s="6">
        <f>IF(AC12="DQ",0,AC12+AD12+AE12+AF12)</f>
        <v>33.260000000000005</v>
      </c>
      <c r="AN12" s="10">
        <f>AG12</f>
        <v>38</v>
      </c>
      <c r="AO12" s="3">
        <f>(AH12*5)+(AI12*10)+(AJ12*10)+(AK12*15)+(AL12*20)</f>
        <v>0</v>
      </c>
      <c r="AP12" s="11">
        <f>IF(AC12="DQ",0,AM12+AN12+AO12)</f>
        <v>71.260000000000005</v>
      </c>
      <c r="AQ12" s="30">
        <f>(MIN(AP$5:AP$34)/AP12)*100</f>
        <v>82.402469828795958</v>
      </c>
      <c r="AR12" s="12">
        <v>32</v>
      </c>
      <c r="AS12" s="2"/>
      <c r="AT12" s="2"/>
      <c r="AU12" s="3">
        <v>29</v>
      </c>
      <c r="AV12" s="3"/>
      <c r="AW12" s="3"/>
      <c r="AX12" s="3"/>
      <c r="AY12" s="3"/>
      <c r="AZ12" s="3"/>
      <c r="BA12" s="6">
        <f>AR12+AS12+AT12</f>
        <v>32</v>
      </c>
      <c r="BB12" s="10">
        <f>AU12</f>
        <v>29</v>
      </c>
      <c r="BC12" s="3">
        <f>(AV12*5)+(AW12*10)+(AX12*10)+(AY12*15)+(AZ12*20)</f>
        <v>0</v>
      </c>
      <c r="BD12" s="11">
        <f>BA12+BB12+BC12</f>
        <v>61</v>
      </c>
      <c r="BE12" s="30">
        <f>(MIN(BD$5:BD$34)/BD12)*100</f>
        <v>62.688524590163929</v>
      </c>
      <c r="BF12" s="12">
        <v>38.35</v>
      </c>
      <c r="BG12" s="2"/>
      <c r="BH12" s="2"/>
      <c r="BI12" s="3">
        <v>12</v>
      </c>
      <c r="BJ12" s="3"/>
      <c r="BK12" s="3"/>
      <c r="BL12" s="3"/>
      <c r="BM12" s="3"/>
      <c r="BN12" s="3"/>
      <c r="BO12" s="6">
        <f>BF12+BG12+BH12</f>
        <v>38.35</v>
      </c>
      <c r="BP12" s="10">
        <f>BI12</f>
        <v>12</v>
      </c>
      <c r="BQ12" s="3">
        <f>(BJ12*5)+(BK12*10)+(BL12*10)+(BM12*15)+(BN12*20)</f>
        <v>0</v>
      </c>
      <c r="BR12" s="11">
        <f>IF(BF12="DQ",0,BO12+BP12+BQ12)</f>
        <v>50.35</v>
      </c>
      <c r="BS12" s="30">
        <f>(MIN(BR$5:BR$34)/BR12)*100</f>
        <v>91.221449851042706</v>
      </c>
      <c r="BT12" s="12"/>
      <c r="BU12" s="2"/>
      <c r="BV12" s="2"/>
      <c r="BW12" s="3"/>
      <c r="BX12" s="3"/>
      <c r="BY12" s="3"/>
      <c r="BZ12" s="3"/>
      <c r="CA12" s="3"/>
      <c r="CB12" s="3"/>
      <c r="CC12" s="6">
        <f>IF(BT12="DQ",0,BT12+BU12+BV12)</f>
        <v>0</v>
      </c>
      <c r="CD12" s="10">
        <f>BW12</f>
        <v>0</v>
      </c>
      <c r="CE12" s="3">
        <f>(BX12*5)+(BY12*10)+(BZ12*10)+(CA12*15)+(CB12*20)</f>
        <v>0</v>
      </c>
      <c r="CF12" s="11">
        <f>IF(BT12="DQ",0,CC12+CD12+CE12)</f>
        <v>0</v>
      </c>
      <c r="CG12" s="30" t="e">
        <f>(MIN(CF$5:CF$34)/CF12)*100</f>
        <v>#DIV/0!</v>
      </c>
      <c r="CH12" s="12"/>
      <c r="CI12" s="2"/>
      <c r="CJ12" s="3"/>
      <c r="CK12" s="3"/>
      <c r="CL12" s="3"/>
      <c r="CM12" s="3"/>
      <c r="CN12" s="3"/>
      <c r="CO12" s="6">
        <f>CH12+CI12</f>
        <v>0</v>
      </c>
      <c r="CP12" s="10">
        <f>CJ12/2</f>
        <v>0</v>
      </c>
      <c r="CQ12" s="3">
        <f>(CJ12*5)+(CK12*10)+(CL12*10)+(CM12*15)+(CN12*20)</f>
        <v>0</v>
      </c>
      <c r="CR12" s="11">
        <f>CO12+CP12+CQ12</f>
        <v>0</v>
      </c>
      <c r="CS12" s="12"/>
      <c r="CT12" s="2"/>
      <c r="CU12" s="3"/>
      <c r="CV12" s="3"/>
      <c r="CW12" s="3"/>
      <c r="CX12" s="3"/>
      <c r="CY12" s="3"/>
      <c r="CZ12" s="6">
        <f>CS12+CT12</f>
        <v>0</v>
      </c>
      <c r="DA12" s="10">
        <f>CU12/2</f>
        <v>0</v>
      </c>
      <c r="DB12" s="3">
        <f>(CV12*3)+(CW12*5)+(CX12*5)+(CY12*20)</f>
        <v>0</v>
      </c>
      <c r="DC12" s="11">
        <f>CZ12+DA12+DB12</f>
        <v>0</v>
      </c>
      <c r="DD12" s="12"/>
      <c r="DE12" s="2"/>
      <c r="DF12" s="3"/>
      <c r="DG12" s="3"/>
      <c r="DH12" s="3"/>
      <c r="DI12" s="3"/>
      <c r="DJ12" s="3"/>
      <c r="DK12" s="6">
        <f>DD12+DE12</f>
        <v>0</v>
      </c>
      <c r="DL12" s="10">
        <f>DF12/2</f>
        <v>0</v>
      </c>
      <c r="DM12" s="3">
        <f>(DG12*3)+(DH12*5)+(DI12*5)+(DJ12*20)</f>
        <v>0</v>
      </c>
      <c r="DN12" s="11">
        <f>DK12+DL12+DM12</f>
        <v>0</v>
      </c>
    </row>
    <row r="13" spans="1:118" ht="15">
      <c r="A13" s="34">
        <v>5</v>
      </c>
      <c r="B13" s="35">
        <v>4</v>
      </c>
      <c r="C13" s="8" t="s">
        <v>55</v>
      </c>
      <c r="D13" s="25"/>
      <c r="E13" s="9" t="s">
        <v>41</v>
      </c>
      <c r="F13" s="31">
        <f xml:space="preserve"> AB13+AQ13+BE13+BS13</f>
        <v>300.97128798131172</v>
      </c>
      <c r="G13" s="32">
        <f>H13+I13+J13</f>
        <v>248.15999999999997</v>
      </c>
      <c r="H13" s="21">
        <f>X13+AM13+BA13+BO13+CC13+CO13+CZ13+DK13</f>
        <v>164.15999999999997</v>
      </c>
      <c r="I13" s="7">
        <f>Z13+AO13+BC13+BQ13+CE13+CQ13+DB13+DM13</f>
        <v>10</v>
      </c>
      <c r="J13" s="23">
        <f>R13+AG13+AU13+BI13+BW13+CJ13+CU13+DF13</f>
        <v>74</v>
      </c>
      <c r="K13" s="12">
        <v>31.24</v>
      </c>
      <c r="L13" s="2"/>
      <c r="M13" s="2"/>
      <c r="N13" s="2"/>
      <c r="O13" s="2"/>
      <c r="P13" s="2"/>
      <c r="Q13" s="2"/>
      <c r="R13" s="3">
        <v>5</v>
      </c>
      <c r="S13" s="3"/>
      <c r="T13" s="3"/>
      <c r="U13" s="3">
        <v>1</v>
      </c>
      <c r="V13" s="3"/>
      <c r="W13" s="13"/>
      <c r="X13" s="6">
        <f>IF(K13="DQ",0,K13+L13+M13+N13+O13+P13+Q13)</f>
        <v>31.24</v>
      </c>
      <c r="Y13" s="10">
        <f>R13</f>
        <v>5</v>
      </c>
      <c r="Z13" s="3">
        <f>(S13*5)+(T13*10)+(U13*10)+(V13*15)+(W13*20)</f>
        <v>10</v>
      </c>
      <c r="AA13" s="11">
        <f>IF(K13="DQ",0,X13+Y13+Z13)</f>
        <v>46.239999999999995</v>
      </c>
      <c r="AB13" s="30">
        <f>(MIN(AA$5:AA$34)/AA13)*100</f>
        <v>82.525951557093421</v>
      </c>
      <c r="AC13" s="12">
        <v>16.57</v>
      </c>
      <c r="AD13" s="2">
        <v>21.09</v>
      </c>
      <c r="AE13" s="2"/>
      <c r="AF13" s="2"/>
      <c r="AG13" s="3">
        <v>56</v>
      </c>
      <c r="AH13" s="3"/>
      <c r="AI13" s="3"/>
      <c r="AJ13" s="3"/>
      <c r="AK13" s="3"/>
      <c r="AL13" s="3"/>
      <c r="AM13" s="6">
        <f>IF(AC13="DQ",0,AC13+AD13+AE13+AF13)</f>
        <v>37.659999999999997</v>
      </c>
      <c r="AN13" s="10">
        <f>AG13</f>
        <v>56</v>
      </c>
      <c r="AO13" s="3">
        <f>(AH13*5)+(AI13*10)+(AJ13*10)+(AK13*15)+(AL13*20)</f>
        <v>0</v>
      </c>
      <c r="AP13" s="11">
        <f>IF(AC13="DQ",0,AM13+AN13+AO13)</f>
        <v>93.66</v>
      </c>
      <c r="AQ13" s="30">
        <f>(MIN(AP$5:AP$34)/AP13)*100</f>
        <v>62.694853726243863</v>
      </c>
      <c r="AR13" s="12">
        <v>49.96</v>
      </c>
      <c r="AS13" s="2"/>
      <c r="AT13" s="2"/>
      <c r="AU13" s="3">
        <v>5</v>
      </c>
      <c r="AV13" s="3"/>
      <c r="AW13" s="3"/>
      <c r="AX13" s="3"/>
      <c r="AY13" s="3"/>
      <c r="AZ13" s="3"/>
      <c r="BA13" s="6">
        <f>AR13+AS13+AT13</f>
        <v>49.96</v>
      </c>
      <c r="BB13" s="10">
        <f>AU13</f>
        <v>5</v>
      </c>
      <c r="BC13" s="3">
        <f>(AV13*5)+(AW13*10)+(AX13*10)+(AY13*15)+(AZ13*20)</f>
        <v>0</v>
      </c>
      <c r="BD13" s="11">
        <f>BA13+BB13+BC13</f>
        <v>54.96</v>
      </c>
      <c r="BE13" s="30">
        <f>(MIN(BD$5:BD$34)/BD13)*100</f>
        <v>69.57787481804948</v>
      </c>
      <c r="BF13" s="12">
        <v>45.3</v>
      </c>
      <c r="BG13" s="2"/>
      <c r="BH13" s="2"/>
      <c r="BI13" s="3">
        <v>8</v>
      </c>
      <c r="BJ13" s="3"/>
      <c r="BK13" s="3"/>
      <c r="BL13" s="3"/>
      <c r="BM13" s="3"/>
      <c r="BN13" s="3"/>
      <c r="BO13" s="6">
        <f>BF13+BG13+BH13</f>
        <v>45.3</v>
      </c>
      <c r="BP13" s="10">
        <f>BI13</f>
        <v>8</v>
      </c>
      <c r="BQ13" s="3">
        <f>(BJ13*5)+(BK13*10)+(BL13*10)+(BM13*15)+(BN13*20)</f>
        <v>0</v>
      </c>
      <c r="BR13" s="11">
        <f>IF(BF13="DQ",0,BO13+BP13+BQ13)</f>
        <v>53.3</v>
      </c>
      <c r="BS13" s="30">
        <f>(MIN(BR$5:BR$34)/BR13)*100</f>
        <v>86.172607879924954</v>
      </c>
      <c r="BT13" s="12"/>
      <c r="BU13" s="2"/>
      <c r="BV13" s="2"/>
      <c r="BW13" s="3"/>
      <c r="BX13" s="3"/>
      <c r="BY13" s="3"/>
      <c r="BZ13" s="3"/>
      <c r="CA13" s="3"/>
      <c r="CB13" s="3"/>
      <c r="CC13" s="6">
        <f>IF(BT13="DQ",0,BT13+BU13+BV13)</f>
        <v>0</v>
      </c>
      <c r="CD13" s="10">
        <f>BW13</f>
        <v>0</v>
      </c>
      <c r="CE13" s="3">
        <f>(BX13*5)+(BY13*10)+(BZ13*10)+(CA13*15)+(CB13*20)</f>
        <v>0</v>
      </c>
      <c r="CF13" s="11">
        <f>IF(BT13="DQ",0,CC13+CD13+CE13)</f>
        <v>0</v>
      </c>
      <c r="CG13" s="30" t="e">
        <f>(MIN(CF$5:CF$34)/CF13)*100</f>
        <v>#DIV/0!</v>
      </c>
      <c r="CH13" s="12"/>
      <c r="CI13" s="2"/>
      <c r="CJ13" s="3"/>
      <c r="CK13" s="3"/>
      <c r="CL13" s="3"/>
      <c r="CM13" s="3"/>
      <c r="CN13" s="3"/>
      <c r="CO13" s="6">
        <f>CH13+CI13</f>
        <v>0</v>
      </c>
      <c r="CP13" s="10">
        <f>CJ13/2</f>
        <v>0</v>
      </c>
      <c r="CQ13" s="3">
        <f>(CJ13*5)+(CK13*10)+(CL13*10)+(CM13*15)+(CN13*20)</f>
        <v>0</v>
      </c>
      <c r="CR13" s="11">
        <f>CO13+CP13+CQ13</f>
        <v>0</v>
      </c>
      <c r="CS13" s="12"/>
      <c r="CT13" s="2"/>
      <c r="CU13" s="3"/>
      <c r="CV13" s="3"/>
      <c r="CW13" s="3"/>
      <c r="CX13" s="3"/>
      <c r="CY13" s="3"/>
      <c r="CZ13" s="6">
        <f>CS13+CT13</f>
        <v>0</v>
      </c>
      <c r="DA13" s="10">
        <f>CU13/2</f>
        <v>0</v>
      </c>
      <c r="DB13" s="3">
        <f>(CV13*3)+(CW13*5)+(CX13*5)+(CY13*20)</f>
        <v>0</v>
      </c>
      <c r="DC13" s="11">
        <f>CZ13+DA13+DB13</f>
        <v>0</v>
      </c>
      <c r="DD13" s="12"/>
      <c r="DE13" s="2"/>
      <c r="DF13" s="3"/>
      <c r="DG13" s="3"/>
      <c r="DH13" s="3"/>
      <c r="DI13" s="3"/>
      <c r="DJ13" s="3"/>
      <c r="DK13" s="6">
        <f>DD13+DE13</f>
        <v>0</v>
      </c>
      <c r="DL13" s="10">
        <f>DF13/2</f>
        <v>0</v>
      </c>
      <c r="DM13" s="3">
        <f>(DG13*3)+(DH13*5)+(DI13*5)+(DJ13*20)</f>
        <v>0</v>
      </c>
      <c r="DN13" s="11">
        <f>DK13+DL13+DM13</f>
        <v>0</v>
      </c>
    </row>
    <row r="14" spans="1:118" ht="15">
      <c r="A14" s="34">
        <v>6</v>
      </c>
      <c r="B14" s="35">
        <v>5</v>
      </c>
      <c r="C14" s="44" t="s">
        <v>54</v>
      </c>
      <c r="D14" s="25"/>
      <c r="E14" s="45" t="s">
        <v>41</v>
      </c>
      <c r="F14" s="31">
        <f xml:space="preserve"> AB14+AQ14+BE14+BS14</f>
        <v>297.0518310433776</v>
      </c>
      <c r="G14" s="32">
        <f>H14+I14+J14</f>
        <v>253.44</v>
      </c>
      <c r="H14" s="21">
        <f>X14+AM14+BA14+BO14+CC14+CO14+CZ14+DK14</f>
        <v>162.44</v>
      </c>
      <c r="I14" s="7">
        <f>Z14+AO14+BC14+BQ14+CE14+CQ14+DB14+DM14</f>
        <v>35</v>
      </c>
      <c r="J14" s="23">
        <f>R14+AG14+AU14+BI14+BW14+CJ14+CU14+DF14</f>
        <v>56</v>
      </c>
      <c r="K14" s="12">
        <v>41.18</v>
      </c>
      <c r="L14" s="2"/>
      <c r="M14" s="2"/>
      <c r="N14" s="2"/>
      <c r="O14" s="2"/>
      <c r="P14" s="2"/>
      <c r="Q14" s="2"/>
      <c r="R14" s="3">
        <v>8</v>
      </c>
      <c r="S14" s="3"/>
      <c r="T14" s="3"/>
      <c r="U14" s="3">
        <v>2</v>
      </c>
      <c r="V14" s="3"/>
      <c r="W14" s="13"/>
      <c r="X14" s="6">
        <f>IF(K14="DQ",0,K14+L14+M14+N14+O14+P14+Q14)</f>
        <v>41.18</v>
      </c>
      <c r="Y14" s="10">
        <f>R14</f>
        <v>8</v>
      </c>
      <c r="Z14" s="3">
        <f>(S14*5)+(T14*10)+(U14*10)+(V14*15)+(W14*20)</f>
        <v>20</v>
      </c>
      <c r="AA14" s="11">
        <f>IF(K14="DQ",0,X14+Y14+Z14)</f>
        <v>69.180000000000007</v>
      </c>
      <c r="AB14" s="30">
        <f>(MIN(AA$5:AA$34)/AA14)*100</f>
        <v>55.16045099739808</v>
      </c>
      <c r="AC14" s="12">
        <v>20.21</v>
      </c>
      <c r="AD14" s="2">
        <v>19.47</v>
      </c>
      <c r="AE14" s="2"/>
      <c r="AF14" s="2"/>
      <c r="AG14" s="3">
        <v>24</v>
      </c>
      <c r="AH14" s="3"/>
      <c r="AI14" s="3"/>
      <c r="AJ14" s="3"/>
      <c r="AK14" s="3"/>
      <c r="AL14" s="3"/>
      <c r="AM14" s="6">
        <f>IF(AC14="DQ",0,AC14+AD14+AE14+AF14)</f>
        <v>39.68</v>
      </c>
      <c r="AN14" s="10">
        <f>AG14</f>
        <v>24</v>
      </c>
      <c r="AO14" s="3">
        <f>(AH14*5)+(AI14*10)+(AJ14*10)+(AK14*15)+(AL14*20)</f>
        <v>0</v>
      </c>
      <c r="AP14" s="11">
        <f>IF(AC14="DQ",0,AM14+AN14+AO14)</f>
        <v>63.68</v>
      </c>
      <c r="AQ14" s="30">
        <f>(MIN(AP$5:AP$34)/AP14)*100</f>
        <v>92.211055276381899</v>
      </c>
      <c r="AR14" s="12">
        <v>36.57</v>
      </c>
      <c r="AS14" s="2"/>
      <c r="AT14" s="2"/>
      <c r="AU14" s="3">
        <v>22</v>
      </c>
      <c r="AV14" s="3">
        <v>1</v>
      </c>
      <c r="AW14" s="3">
        <v>1</v>
      </c>
      <c r="AX14" s="3"/>
      <c r="AY14" s="3"/>
      <c r="AZ14" s="3"/>
      <c r="BA14" s="6">
        <f>AR14+AS14+AT14</f>
        <v>36.57</v>
      </c>
      <c r="BB14" s="10">
        <f>AU14</f>
        <v>22</v>
      </c>
      <c r="BC14" s="3">
        <f>(AV14*5)+(AW14*10)+(AX14*10)+(AY14*15)+(AZ14*20)</f>
        <v>15</v>
      </c>
      <c r="BD14" s="11">
        <f>BA14+BB14+BC14</f>
        <v>73.569999999999993</v>
      </c>
      <c r="BE14" s="30">
        <f>(MIN(BD$5:BD$34)/BD14)*100</f>
        <v>51.977708305015625</v>
      </c>
      <c r="BF14" s="12">
        <v>45.01</v>
      </c>
      <c r="BG14" s="2"/>
      <c r="BH14" s="2"/>
      <c r="BI14" s="3">
        <v>2</v>
      </c>
      <c r="BJ14" s="3"/>
      <c r="BK14" s="3"/>
      <c r="BL14" s="3"/>
      <c r="BM14" s="3"/>
      <c r="BN14" s="3"/>
      <c r="BO14" s="6">
        <f>BF14+BG14+BH14</f>
        <v>45.01</v>
      </c>
      <c r="BP14" s="10">
        <f>BI14</f>
        <v>2</v>
      </c>
      <c r="BQ14" s="3">
        <f>(BJ14*5)+(BK14*10)+(BL14*10)+(BM14*15)+(BN14*20)</f>
        <v>0</v>
      </c>
      <c r="BR14" s="11">
        <f>IF(BF14="DQ",0,BO14+BP14+BQ14)</f>
        <v>47.01</v>
      </c>
      <c r="BS14" s="30">
        <f>(MIN(BR$5:BR$34)/BR14)*100</f>
        <v>97.702616464582007</v>
      </c>
      <c r="BT14" s="12"/>
      <c r="BU14" s="2"/>
      <c r="BV14" s="2"/>
      <c r="BW14" s="3"/>
      <c r="BX14" s="3"/>
      <c r="BY14" s="3"/>
      <c r="BZ14" s="3"/>
      <c r="CA14" s="3"/>
      <c r="CB14" s="3"/>
      <c r="CC14" s="6">
        <f>IF(BT14="DQ",0,BT14+BU14+BV14)</f>
        <v>0</v>
      </c>
      <c r="CD14" s="10">
        <f>BW14</f>
        <v>0</v>
      </c>
      <c r="CE14" s="3">
        <f>(BX14*5)+(BY14*10)+(BZ14*10)+(CA14*15)+(CB14*20)</f>
        <v>0</v>
      </c>
      <c r="CF14" s="11">
        <f>IF(BT14="DQ",0,CC14+CD14+CE14)</f>
        <v>0</v>
      </c>
      <c r="CG14" s="30" t="e">
        <f>(MIN(CF$5:CF$34)/CF14)*100</f>
        <v>#DIV/0!</v>
      </c>
      <c r="CH14" s="12"/>
      <c r="CI14" s="2"/>
      <c r="CJ14" s="3"/>
      <c r="CK14" s="3"/>
      <c r="CL14" s="3"/>
      <c r="CM14" s="3"/>
      <c r="CN14" s="3"/>
      <c r="CO14" s="6">
        <f>CH14+CI14</f>
        <v>0</v>
      </c>
      <c r="CP14" s="10">
        <f>CJ14/2</f>
        <v>0</v>
      </c>
      <c r="CQ14" s="3">
        <f>(CJ14*5)+(CK14*10)+(CL14*10)+(CM14*15)+(CN14*20)</f>
        <v>0</v>
      </c>
      <c r="CR14" s="11">
        <f>CO14+CP14+CQ14</f>
        <v>0</v>
      </c>
      <c r="CS14" s="12"/>
      <c r="CT14" s="2"/>
      <c r="CU14" s="3"/>
      <c r="CV14" s="3"/>
      <c r="CW14" s="3"/>
      <c r="CX14" s="3"/>
      <c r="CY14" s="3"/>
      <c r="CZ14" s="6">
        <f>CS14+CT14</f>
        <v>0</v>
      </c>
      <c r="DA14" s="10">
        <f>CU14/2</f>
        <v>0</v>
      </c>
      <c r="DB14" s="3">
        <f>(CV14*3)+(CW14*5)+(CX14*5)+(CY14*20)</f>
        <v>0</v>
      </c>
      <c r="DC14" s="11">
        <f>CZ14+DA14+DB14</f>
        <v>0</v>
      </c>
      <c r="DD14" s="12"/>
      <c r="DE14" s="2"/>
      <c r="DF14" s="3"/>
      <c r="DG14" s="3"/>
      <c r="DH14" s="3"/>
      <c r="DI14" s="3"/>
      <c r="DJ14" s="3"/>
      <c r="DK14" s="6">
        <f>DD14+DE14</f>
        <v>0</v>
      </c>
      <c r="DL14" s="10">
        <f>DF14/2</f>
        <v>0</v>
      </c>
      <c r="DM14" s="3">
        <f>(DG14*3)+(DH14*5)+(DI14*5)+(DJ14*20)</f>
        <v>0</v>
      </c>
      <c r="DN14" s="11">
        <f>DK14+DL14+DM14</f>
        <v>0</v>
      </c>
    </row>
    <row r="15" spans="1:118" ht="15">
      <c r="A15" s="34">
        <v>11</v>
      </c>
      <c r="B15" s="35">
        <v>6</v>
      </c>
      <c r="C15" s="44" t="s">
        <v>58</v>
      </c>
      <c r="D15" s="9"/>
      <c r="E15" s="9" t="s">
        <v>41</v>
      </c>
      <c r="F15" s="31">
        <f xml:space="preserve"> AB15+AQ15+BE15+BS15</f>
        <v>273.19596070235337</v>
      </c>
      <c r="G15" s="32">
        <f>H15+I15+J15</f>
        <v>273.29999999999995</v>
      </c>
      <c r="H15" s="21">
        <f>X15+AM15+BA15+BO15+CC15+CO15+CZ15+DK15</f>
        <v>187.29999999999998</v>
      </c>
      <c r="I15" s="7">
        <f>Z15+AO15+BC15+BQ15+CE15+CQ15+DB15+DM15</f>
        <v>25</v>
      </c>
      <c r="J15" s="23">
        <f>R15+AG15+AU15+BI15+BW15+CJ15+CU15+DF15</f>
        <v>61</v>
      </c>
      <c r="K15" s="12">
        <v>35.82</v>
      </c>
      <c r="L15" s="2"/>
      <c r="M15" s="2"/>
      <c r="N15" s="2"/>
      <c r="O15" s="2"/>
      <c r="P15" s="2"/>
      <c r="Q15" s="2"/>
      <c r="R15" s="3">
        <v>8</v>
      </c>
      <c r="S15" s="3"/>
      <c r="T15" s="3"/>
      <c r="U15" s="3"/>
      <c r="V15" s="3"/>
      <c r="W15" s="13"/>
      <c r="X15" s="6">
        <f>IF(K15="DQ",0,K15+L15+M15+N15+O15+P15+Q15)</f>
        <v>35.82</v>
      </c>
      <c r="Y15" s="10">
        <f>R15</f>
        <v>8</v>
      </c>
      <c r="Z15" s="3">
        <f>(S15*5)+(T15*10)+(U15*10)+(V15*15)+(W15*20)</f>
        <v>0</v>
      </c>
      <c r="AA15" s="11">
        <f>IF(K15="DQ",0,X15+Y15+Z15)</f>
        <v>43.82</v>
      </c>
      <c r="AB15" s="30">
        <f>(MIN(AA$5:AA$34)/AA15)*100</f>
        <v>87.083523505248735</v>
      </c>
      <c r="AC15" s="12">
        <v>28.31</v>
      </c>
      <c r="AD15" s="2">
        <v>22.46</v>
      </c>
      <c r="AE15" s="2"/>
      <c r="AF15" s="2"/>
      <c r="AG15" s="3">
        <v>33</v>
      </c>
      <c r="AH15" s="3"/>
      <c r="AI15" s="3"/>
      <c r="AJ15" s="3"/>
      <c r="AK15" s="3"/>
      <c r="AL15" s="3"/>
      <c r="AM15" s="6">
        <f>IF(AC15="DQ",0,AC15+AD15+AE15+AF15)</f>
        <v>50.769999999999996</v>
      </c>
      <c r="AN15" s="10">
        <f>AG15</f>
        <v>33</v>
      </c>
      <c r="AO15" s="3">
        <f>(AH15*5)+(AI15*10)+(AJ15*10)+(AK15*15)+(AL15*20)</f>
        <v>0</v>
      </c>
      <c r="AP15" s="11">
        <f>IF(AC15="DQ",0,AM15+AN15+AO15)</f>
        <v>83.77</v>
      </c>
      <c r="AQ15" s="30">
        <f>(MIN(AP$5:AP$34)/AP15)*100</f>
        <v>70.096693326966701</v>
      </c>
      <c r="AR15" s="12">
        <v>44.3</v>
      </c>
      <c r="AS15" s="2"/>
      <c r="AT15" s="2"/>
      <c r="AU15" s="3">
        <v>11</v>
      </c>
      <c r="AV15" s="3"/>
      <c r="AW15" s="3"/>
      <c r="AX15" s="3">
        <v>2</v>
      </c>
      <c r="AY15" s="3"/>
      <c r="AZ15" s="3"/>
      <c r="BA15" s="6">
        <f>AR15+AS15+AT15</f>
        <v>44.3</v>
      </c>
      <c r="BB15" s="10">
        <f>AU15</f>
        <v>11</v>
      </c>
      <c r="BC15" s="3">
        <f>(AV15*5)+(AW15*10)+(AX15*10)+(AY15*15)+(AZ15*20)</f>
        <v>20</v>
      </c>
      <c r="BD15" s="11">
        <f>BA15+BB15+BC15</f>
        <v>75.3</v>
      </c>
      <c r="BE15" s="30">
        <f>(MIN(BD$5:BD$34)/BD15)*100</f>
        <v>50.783532536520582</v>
      </c>
      <c r="BF15" s="12">
        <v>56.41</v>
      </c>
      <c r="BG15" s="2"/>
      <c r="BH15" s="2"/>
      <c r="BI15" s="3">
        <v>9</v>
      </c>
      <c r="BJ15" s="3">
        <v>1</v>
      </c>
      <c r="BK15" s="3"/>
      <c r="BL15" s="3"/>
      <c r="BM15" s="3"/>
      <c r="BN15" s="3"/>
      <c r="BO15" s="6">
        <f>BF15+BG15+BH15</f>
        <v>56.41</v>
      </c>
      <c r="BP15" s="10">
        <f>BI15</f>
        <v>9</v>
      </c>
      <c r="BQ15" s="3">
        <f>(BJ15*5)+(BK15*10)+(BL15*10)+(BM15*15)+(BN15*20)</f>
        <v>5</v>
      </c>
      <c r="BR15" s="11">
        <f>IF(BF15="DQ",0,BO15+BP15+BQ15)</f>
        <v>70.41</v>
      </c>
      <c r="BS15" s="30">
        <f>(MIN(BR$5:BR$34)/BR15)*100</f>
        <v>65.232211333617386</v>
      </c>
      <c r="BT15" s="12"/>
      <c r="BU15" s="2"/>
      <c r="BV15" s="2"/>
      <c r="BW15" s="3"/>
      <c r="BX15" s="3"/>
      <c r="BY15" s="3"/>
      <c r="BZ15" s="3"/>
      <c r="CA15" s="3"/>
      <c r="CB15" s="3"/>
      <c r="CC15" s="6">
        <f>IF(BT15="DQ",0,BT15+BU15+BV15)</f>
        <v>0</v>
      </c>
      <c r="CD15" s="10">
        <f>BW15</f>
        <v>0</v>
      </c>
      <c r="CE15" s="3">
        <f>(BX15*5)+(BY15*10)+(BZ15*10)+(CA15*15)+(CB15*20)</f>
        <v>0</v>
      </c>
      <c r="CF15" s="11">
        <f>IF(BT15="DQ",0,CC15+CD15+CE15)</f>
        <v>0</v>
      </c>
      <c r="CG15" s="30" t="e">
        <f>(MIN(CF$5:CF$34)/CF15)*100</f>
        <v>#DIV/0!</v>
      </c>
      <c r="CH15" s="12"/>
      <c r="CI15" s="2"/>
      <c r="CJ15" s="3"/>
      <c r="CK15" s="3"/>
      <c r="CL15" s="3"/>
      <c r="CM15" s="3"/>
      <c r="CN15" s="3"/>
      <c r="CO15" s="6">
        <f>CH15+CI15</f>
        <v>0</v>
      </c>
      <c r="CP15" s="10">
        <f>CJ15/2</f>
        <v>0</v>
      </c>
      <c r="CQ15" s="3">
        <f>(CJ15*5)+(CK15*10)+(CL15*10)+(CM15*15)+(CN15*20)</f>
        <v>0</v>
      </c>
      <c r="CR15" s="11">
        <f>CO15+CP15+CQ15</f>
        <v>0</v>
      </c>
      <c r="CS15" s="12"/>
      <c r="CT15" s="2"/>
      <c r="CU15" s="3"/>
      <c r="CV15" s="3"/>
      <c r="CW15" s="3"/>
      <c r="CX15" s="3"/>
      <c r="CY15" s="3"/>
      <c r="CZ15" s="6">
        <f>CS15+CT15</f>
        <v>0</v>
      </c>
      <c r="DA15" s="10">
        <f>CU15/2</f>
        <v>0</v>
      </c>
      <c r="DB15" s="3">
        <f>(CV15*3)+(CW15*5)+(CX15*5)+(CY15*20)</f>
        <v>0</v>
      </c>
      <c r="DC15" s="11">
        <f>CZ15+DA15+DB15</f>
        <v>0</v>
      </c>
      <c r="DD15" s="12"/>
      <c r="DE15" s="2"/>
      <c r="DF15" s="3"/>
      <c r="DG15" s="3"/>
      <c r="DH15" s="3"/>
      <c r="DI15" s="3"/>
      <c r="DJ15" s="3"/>
      <c r="DK15" s="6">
        <f>DD15+DE15</f>
        <v>0</v>
      </c>
      <c r="DL15" s="10">
        <f>DF15/2</f>
        <v>0</v>
      </c>
      <c r="DM15" s="3">
        <f>(DG15*3)+(DH15*5)+(DI15*5)+(DJ15*20)</f>
        <v>0</v>
      </c>
      <c r="DN15" s="11">
        <f>DK15+DL15+DM15</f>
        <v>0</v>
      </c>
    </row>
    <row r="16" spans="1:118" ht="15">
      <c r="A16" s="34">
        <v>14</v>
      </c>
      <c r="B16" s="35">
        <v>7</v>
      </c>
      <c r="C16" s="8" t="s">
        <v>40</v>
      </c>
      <c r="D16" s="9"/>
      <c r="E16" s="9" t="s">
        <v>41</v>
      </c>
      <c r="F16" s="31">
        <f xml:space="preserve"> AB16+AQ16+BE16+BS16</f>
        <v>258.28163654156367</v>
      </c>
      <c r="G16" s="32">
        <f>H16+I16+J16</f>
        <v>305.84000000000003</v>
      </c>
      <c r="H16" s="21">
        <f>X16+AM16+BA16+BO16+CC16+CO16+CZ16+DK16</f>
        <v>211.84</v>
      </c>
      <c r="I16" s="7">
        <f>Z16+AO16+BC16+BQ16+CE16+CQ16+DB16+DM16</f>
        <v>0</v>
      </c>
      <c r="J16" s="23">
        <f>R16+AG16+AU16+BI16+BW16+CJ16+CU16+DF16</f>
        <v>94</v>
      </c>
      <c r="K16" s="12">
        <v>45.64</v>
      </c>
      <c r="L16" s="2"/>
      <c r="M16" s="2"/>
      <c r="N16" s="2"/>
      <c r="O16" s="2"/>
      <c r="P16" s="2"/>
      <c r="Q16" s="2"/>
      <c r="R16" s="3">
        <v>2</v>
      </c>
      <c r="S16" s="3"/>
      <c r="T16" s="3"/>
      <c r="U16" s="3"/>
      <c r="V16" s="3"/>
      <c r="W16" s="13"/>
      <c r="X16" s="6">
        <f>IF(K16="DQ",0,K16+L16+M16+N16+O16+P16+Q16)</f>
        <v>45.64</v>
      </c>
      <c r="Y16" s="10">
        <f>R16</f>
        <v>2</v>
      </c>
      <c r="Z16" s="3">
        <f>(S16*5)+(T16*10)+(U16*10)+(V16*15)+(W16*20)</f>
        <v>0</v>
      </c>
      <c r="AA16" s="11">
        <f>IF(K16="DQ",0,X16+Y16+Z16)</f>
        <v>47.64</v>
      </c>
      <c r="AB16" s="30">
        <f>(MIN(AA$5:AA$34)/AA16)*100</f>
        <v>80.100755667506292</v>
      </c>
      <c r="AC16" s="26">
        <v>25.79</v>
      </c>
      <c r="AD16" s="2">
        <v>24.01</v>
      </c>
      <c r="AE16" s="2"/>
      <c r="AF16" s="2"/>
      <c r="AG16" s="3">
        <v>83</v>
      </c>
      <c r="AH16" s="3"/>
      <c r="AI16" s="3"/>
      <c r="AJ16" s="3"/>
      <c r="AK16" s="3"/>
      <c r="AL16" s="3"/>
      <c r="AM16" s="6">
        <f>IF(AC16="DQ",0,AC16+AD16+AE16+AF16)</f>
        <v>49.8</v>
      </c>
      <c r="AN16" s="10">
        <f>AG16</f>
        <v>83</v>
      </c>
      <c r="AO16" s="3">
        <f>(AH16*5)+(AI16*10)+(AJ16*10)+(AK16*15)+(AL16*20)</f>
        <v>0</v>
      </c>
      <c r="AP16" s="11">
        <f>IF(AC16="DQ",0,AM16+AN16+AO16)</f>
        <v>132.80000000000001</v>
      </c>
      <c r="AQ16" s="30">
        <f>(MIN(AP$5:AP$34)/AP16)*100</f>
        <v>44.21686746987951</v>
      </c>
      <c r="AR16" s="12">
        <v>56.09</v>
      </c>
      <c r="AS16" s="2"/>
      <c r="AT16" s="2"/>
      <c r="AU16" s="3">
        <v>4</v>
      </c>
      <c r="AV16" s="3"/>
      <c r="AW16" s="3"/>
      <c r="AX16" s="3"/>
      <c r="AY16" s="3"/>
      <c r="AZ16" s="3"/>
      <c r="BA16" s="6">
        <f>IF(AR16="DQ",0,AR16+AS16+AT16)</f>
        <v>56.09</v>
      </c>
      <c r="BB16" s="10">
        <f>AU16</f>
        <v>4</v>
      </c>
      <c r="BC16" s="3">
        <f>(AV16*5)+(AW16*10)+(AX16*10)+(AY16*15)+(AZ16*20)</f>
        <v>0</v>
      </c>
      <c r="BD16" s="11">
        <f>IF(AR16="DQ",0,BA16+BB16+BC16)</f>
        <v>60.09</v>
      </c>
      <c r="BE16" s="30">
        <f>(MIN(BD$5:BD$34)/BD16)*100</f>
        <v>63.637876518555494</v>
      </c>
      <c r="BF16" s="12">
        <v>60.31</v>
      </c>
      <c r="BG16" s="2"/>
      <c r="BH16" s="2"/>
      <c r="BI16" s="3">
        <v>5</v>
      </c>
      <c r="BJ16" s="3"/>
      <c r="BK16" s="3"/>
      <c r="BL16" s="3"/>
      <c r="BM16" s="3"/>
      <c r="BN16" s="3"/>
      <c r="BO16" s="6">
        <f>IF(BF16="DQ",0,BF16+BG16+BH16)</f>
        <v>60.31</v>
      </c>
      <c r="BP16" s="10">
        <f>BI16</f>
        <v>5</v>
      </c>
      <c r="BQ16" s="3">
        <f>(BJ16*5)+(BK16*10)+(BL16*10)+(BM16*15)+(BN16*20)</f>
        <v>0</v>
      </c>
      <c r="BR16" s="11">
        <f>IF(BF16="DQ",0,BO16+BP16+BQ16)</f>
        <v>65.31</v>
      </c>
      <c r="BS16" s="30">
        <f>(MIN(BR$5:BR$34)/BR16)*100</f>
        <v>70.326136885622418</v>
      </c>
      <c r="BT16" s="12"/>
      <c r="BU16" s="2"/>
      <c r="BV16" s="2"/>
      <c r="BW16" s="3"/>
      <c r="BX16" s="3"/>
      <c r="BY16" s="3"/>
      <c r="BZ16" s="3"/>
      <c r="CA16" s="3"/>
      <c r="CB16" s="3"/>
      <c r="CC16" s="6">
        <f>IF(BT16="DQ",0,BT16+BU16+BV16)</f>
        <v>0</v>
      </c>
      <c r="CD16" s="10">
        <f>BW16</f>
        <v>0</v>
      </c>
      <c r="CE16" s="3">
        <f>(BX16*5)+(BY16*10)+(BZ16*10)+(CA16*15)+(CB16*20)</f>
        <v>0</v>
      </c>
      <c r="CF16" s="11">
        <f>IF(BT16="DQ",0,CC16+CD16+CE16)</f>
        <v>0</v>
      </c>
      <c r="CG16" s="30" t="e">
        <f>(MIN(CF$5:CF$34)/CF16)*100</f>
        <v>#DIV/0!</v>
      </c>
      <c r="CH16" s="12"/>
      <c r="CI16" s="2"/>
      <c r="CJ16" s="3"/>
      <c r="CK16" s="3"/>
      <c r="CL16" s="3"/>
      <c r="CM16" s="3"/>
      <c r="CN16" s="3"/>
      <c r="CO16" s="6">
        <f>CH16+CI16</f>
        <v>0</v>
      </c>
      <c r="CP16" s="10">
        <f>CJ16/2</f>
        <v>0</v>
      </c>
      <c r="CQ16" s="3">
        <f>(CJ16*5)+(CK16*10)+(CL16*10)+(CM16*15)+(CN16*20)</f>
        <v>0</v>
      </c>
      <c r="CR16" s="11">
        <f>CO16+CP16+CQ16</f>
        <v>0</v>
      </c>
      <c r="CS16" s="12"/>
      <c r="CT16" s="2"/>
      <c r="CU16" s="3"/>
      <c r="CV16" s="3"/>
      <c r="CW16" s="3"/>
      <c r="CX16" s="3"/>
      <c r="CY16" s="3"/>
      <c r="CZ16" s="6">
        <f>CS16+CT16</f>
        <v>0</v>
      </c>
      <c r="DA16" s="10">
        <f>CU16/2</f>
        <v>0</v>
      </c>
      <c r="DB16" s="3">
        <f>(CV16*3)+(CW16*5)+(CX16*5)+(CY16*20)</f>
        <v>0</v>
      </c>
      <c r="DC16" s="11">
        <f>CZ16+DA16+DB16</f>
        <v>0</v>
      </c>
      <c r="DD16" s="12"/>
      <c r="DE16" s="2"/>
      <c r="DF16" s="3"/>
      <c r="DG16" s="3"/>
      <c r="DH16" s="3"/>
      <c r="DI16" s="3"/>
      <c r="DJ16" s="3"/>
      <c r="DK16" s="6">
        <f>DD16+DE16</f>
        <v>0</v>
      </c>
      <c r="DL16" s="10">
        <f>DF16/2</f>
        <v>0</v>
      </c>
      <c r="DM16" s="3">
        <f>(DG16*3)+(DH16*5)+(DI16*5)+(DJ16*20)</f>
        <v>0</v>
      </c>
      <c r="DN16" s="11">
        <f>DK16+DL16+DM16</f>
        <v>0</v>
      </c>
    </row>
    <row r="17" spans="1:118" ht="15">
      <c r="A17" s="34">
        <v>19</v>
      </c>
      <c r="B17" s="35">
        <v>8</v>
      </c>
      <c r="C17" s="44" t="s">
        <v>65</v>
      </c>
      <c r="D17" s="25"/>
      <c r="E17" s="45" t="s">
        <v>41</v>
      </c>
      <c r="F17" s="31">
        <f xml:space="preserve"> AB17+AQ17+BE17+BS17</f>
        <v>208.89294176231891</v>
      </c>
      <c r="G17" s="32">
        <f>H17+I17+J17</f>
        <v>366.76</v>
      </c>
      <c r="H17" s="21">
        <f>X17+AM17+BA17+BO17+CC17+CO17+CZ17+DK17</f>
        <v>181.76</v>
      </c>
      <c r="I17" s="7">
        <f>Z17+AO17+BC17+BQ17+CE17+CQ17+DB17+DM17</f>
        <v>20</v>
      </c>
      <c r="J17" s="23">
        <f>R17+AG17+AU17+BI17+BW17+CJ17+CU17+DF17</f>
        <v>165</v>
      </c>
      <c r="K17" s="12">
        <v>39.89</v>
      </c>
      <c r="L17" s="2"/>
      <c r="M17" s="2"/>
      <c r="N17" s="2"/>
      <c r="O17" s="2"/>
      <c r="P17" s="2"/>
      <c r="Q17" s="2"/>
      <c r="R17" s="3">
        <v>26</v>
      </c>
      <c r="S17" s="3"/>
      <c r="T17" s="3">
        <v>1</v>
      </c>
      <c r="U17" s="3"/>
      <c r="V17" s="3"/>
      <c r="W17" s="13"/>
      <c r="X17" s="6">
        <f>IF(K17="DQ",0,K17+L17+M17+N17+O17+P17+Q17)</f>
        <v>39.89</v>
      </c>
      <c r="Y17" s="10">
        <f>R17</f>
        <v>26</v>
      </c>
      <c r="Z17" s="3">
        <f>(S17*5)+(T17*10)+(U17*10)+(V17*15)+(W17*20)</f>
        <v>10</v>
      </c>
      <c r="AA17" s="11">
        <f>IF(K17="DQ",0,X17+Y17+Z17)</f>
        <v>75.89</v>
      </c>
      <c r="AB17" s="30">
        <f>(MIN(AA$5:AA$34)/AA17)*100</f>
        <v>50.28330478323889</v>
      </c>
      <c r="AC17" s="12">
        <v>25.08</v>
      </c>
      <c r="AD17" s="2">
        <v>25.02</v>
      </c>
      <c r="AE17" s="2"/>
      <c r="AF17" s="2"/>
      <c r="AG17" s="3">
        <v>98</v>
      </c>
      <c r="AH17" s="3"/>
      <c r="AI17" s="3"/>
      <c r="AJ17" s="3"/>
      <c r="AK17" s="3"/>
      <c r="AL17" s="3"/>
      <c r="AM17" s="6">
        <f>IF(AC17="DQ",0,AC17+AD17+AE17+AF17)</f>
        <v>50.099999999999994</v>
      </c>
      <c r="AN17" s="10">
        <f>AG17</f>
        <v>98</v>
      </c>
      <c r="AO17" s="3">
        <f>(AH17*5)+(AI17*10)+(AJ17*10)+(AK17*15)+(AL17*20)</f>
        <v>0</v>
      </c>
      <c r="AP17" s="11">
        <f>IF(AC17="DQ",0,AM17+AN17+AO17)</f>
        <v>148.1</v>
      </c>
      <c r="AQ17" s="30">
        <f>(MIN(AP$5:AP$34)/AP17)*100</f>
        <v>39.648885887913572</v>
      </c>
      <c r="AR17" s="12">
        <v>35.6</v>
      </c>
      <c r="AS17" s="2"/>
      <c r="AT17" s="2"/>
      <c r="AU17" s="3">
        <v>30</v>
      </c>
      <c r="AV17" s="3"/>
      <c r="AW17" s="3">
        <v>1</v>
      </c>
      <c r="AX17" s="3"/>
      <c r="AY17" s="3"/>
      <c r="AZ17" s="3"/>
      <c r="BA17" s="6">
        <f>AR17+AS17+AT17</f>
        <v>35.6</v>
      </c>
      <c r="BB17" s="10">
        <f>AU17</f>
        <v>30</v>
      </c>
      <c r="BC17" s="3">
        <f>(AV17*5)+(AW17*10)+(AX17*10)+(AY17*15)+(AZ17*20)</f>
        <v>10</v>
      </c>
      <c r="BD17" s="11">
        <f>BA17+BB17+BC17</f>
        <v>75.599999999999994</v>
      </c>
      <c r="BE17" s="30">
        <f>(MIN(BD$5:BD$34)/BD17)*100</f>
        <v>50.582010582010582</v>
      </c>
      <c r="BF17" s="12">
        <v>56.17</v>
      </c>
      <c r="BG17" s="2"/>
      <c r="BH17" s="2"/>
      <c r="BI17" s="3">
        <v>11</v>
      </c>
      <c r="BJ17" s="3"/>
      <c r="BK17" s="3"/>
      <c r="BL17" s="3"/>
      <c r="BM17" s="3"/>
      <c r="BN17" s="3"/>
      <c r="BO17" s="6">
        <f>BF17+BG17+BH17</f>
        <v>56.17</v>
      </c>
      <c r="BP17" s="10">
        <f>BI17</f>
        <v>11</v>
      </c>
      <c r="BQ17" s="3">
        <f>(BJ17*5)+(BK17*10)+(BL17*10)+(BM17*15)+(BN17*20)</f>
        <v>0</v>
      </c>
      <c r="BR17" s="11">
        <f>IF(BF17="DQ",0,BO17+BP17+BQ17)</f>
        <v>67.17</v>
      </c>
      <c r="BS17" s="30">
        <f>(MIN(BR$5:BR$34)/BR17)*100</f>
        <v>68.378740509155861</v>
      </c>
      <c r="BT17" s="12"/>
      <c r="BU17" s="2"/>
      <c r="BV17" s="2"/>
      <c r="BW17" s="3"/>
      <c r="BX17" s="3"/>
      <c r="BY17" s="3"/>
      <c r="BZ17" s="3"/>
      <c r="CA17" s="3"/>
      <c r="CB17" s="3"/>
      <c r="CC17" s="6">
        <f>IF(BT17="DQ",0,BT17+BU17+BV17)</f>
        <v>0</v>
      </c>
      <c r="CD17" s="10">
        <f>BW17</f>
        <v>0</v>
      </c>
      <c r="CE17" s="3">
        <f>(BX17*5)+(BY17*10)+(BZ17*10)+(CA17*15)+(CB17*20)</f>
        <v>0</v>
      </c>
      <c r="CF17" s="11">
        <f>IF(BT17="DQ",0,CC17+CD17+CE17)</f>
        <v>0</v>
      </c>
      <c r="CG17" s="30" t="e">
        <f>(MIN(CF$5:CF$34)/CF17)*100</f>
        <v>#DIV/0!</v>
      </c>
      <c r="CH17" s="12"/>
      <c r="CI17" s="2"/>
      <c r="CJ17" s="3"/>
      <c r="CK17" s="3"/>
      <c r="CL17" s="3"/>
      <c r="CM17" s="3"/>
      <c r="CN17" s="3"/>
      <c r="CO17" s="6">
        <f>CH17+CI17</f>
        <v>0</v>
      </c>
      <c r="CP17" s="10">
        <f>CJ17/2</f>
        <v>0</v>
      </c>
      <c r="CQ17" s="3">
        <f>(CJ17*5)+(CK17*10)+(CL17*10)+(CM17*15)+(CN17*20)</f>
        <v>0</v>
      </c>
      <c r="CR17" s="11">
        <f>CO17+CP17+CQ17</f>
        <v>0</v>
      </c>
      <c r="CS17" s="12"/>
      <c r="CT17" s="2"/>
      <c r="CU17" s="3"/>
      <c r="CV17" s="3"/>
      <c r="CW17" s="3"/>
      <c r="CX17" s="3"/>
      <c r="CY17" s="3"/>
      <c r="CZ17" s="6">
        <f>CS17+CT17</f>
        <v>0</v>
      </c>
      <c r="DA17" s="10">
        <f>CU17/2</f>
        <v>0</v>
      </c>
      <c r="DB17" s="3">
        <f>(CV17*3)+(CW17*5)+(CX17*5)+(CY17*20)</f>
        <v>0</v>
      </c>
      <c r="DC17" s="11">
        <f>CZ17+DA17+DB17</f>
        <v>0</v>
      </c>
      <c r="DD17" s="12"/>
      <c r="DE17" s="2"/>
      <c r="DF17" s="3"/>
      <c r="DG17" s="3"/>
      <c r="DH17" s="3"/>
      <c r="DI17" s="3"/>
      <c r="DJ17" s="3"/>
      <c r="DK17" s="6">
        <f>DD17+DE17</f>
        <v>0</v>
      </c>
      <c r="DL17" s="10">
        <f>DF17/2</f>
        <v>0</v>
      </c>
      <c r="DM17" s="3">
        <f>(DG17*3)+(DH17*5)+(DI17*5)+(DJ17*20)</f>
        <v>0</v>
      </c>
      <c r="DN17" s="11">
        <f>DK17+DL17+DM17</f>
        <v>0</v>
      </c>
    </row>
    <row r="18" spans="1:118" ht="15">
      <c r="A18" s="34">
        <v>20</v>
      </c>
      <c r="B18" s="35">
        <v>9</v>
      </c>
      <c r="C18" s="8" t="s">
        <v>48</v>
      </c>
      <c r="D18" s="9"/>
      <c r="E18" s="9" t="s">
        <v>41</v>
      </c>
      <c r="F18" s="31">
        <f xml:space="preserve"> AB18+AQ18+BE18+BS18</f>
        <v>203.89693990040212</v>
      </c>
      <c r="G18" s="32">
        <f>H18+I18+J18</f>
        <v>354.94</v>
      </c>
      <c r="H18" s="21">
        <f>X18+AM18+BA18+BO18+CC18+CO18+CZ18+DK18</f>
        <v>177.94</v>
      </c>
      <c r="I18" s="7">
        <f>Z18+AO18+BC18+BQ18+CE18+CQ18+DB18+DM18</f>
        <v>20</v>
      </c>
      <c r="J18" s="23">
        <f>R18+AG18+AU18+BI18+BW18+CJ18+CU18+DF18</f>
        <v>157</v>
      </c>
      <c r="K18" s="12">
        <v>35.56</v>
      </c>
      <c r="L18" s="2"/>
      <c r="M18" s="2"/>
      <c r="N18" s="2"/>
      <c r="O18" s="2"/>
      <c r="P18" s="2"/>
      <c r="Q18" s="2"/>
      <c r="R18" s="3">
        <v>34</v>
      </c>
      <c r="S18" s="3"/>
      <c r="T18" s="3">
        <v>1</v>
      </c>
      <c r="U18" s="3"/>
      <c r="V18" s="3"/>
      <c r="W18" s="13"/>
      <c r="X18" s="6">
        <f>IF(K18="DQ",0,K18+L18+M18+N18+O18+P18+Q18)</f>
        <v>35.56</v>
      </c>
      <c r="Y18" s="10">
        <f>R18</f>
        <v>34</v>
      </c>
      <c r="Z18" s="3">
        <f>(S18*5)+(T18*10)+(U18*10)+(V18*15)+(W18*20)</f>
        <v>10</v>
      </c>
      <c r="AA18" s="11">
        <f>IF(K18="DQ",0,X18+Y18+Z18)</f>
        <v>79.56</v>
      </c>
      <c r="AB18" s="30">
        <f>(MIN(AA$5:AA$34)/AA18)*100</f>
        <v>47.963800904977369</v>
      </c>
      <c r="AC18" s="12">
        <v>24.07</v>
      </c>
      <c r="AD18" s="2">
        <v>22.9</v>
      </c>
      <c r="AE18" s="2"/>
      <c r="AF18" s="2"/>
      <c r="AG18" s="3">
        <v>65</v>
      </c>
      <c r="AH18" s="3"/>
      <c r="AI18" s="3"/>
      <c r="AJ18" s="3"/>
      <c r="AK18" s="3"/>
      <c r="AL18" s="3"/>
      <c r="AM18" s="6">
        <f>IF(AC18="DQ",0,AC18+AD18+AE18+AF18)</f>
        <v>46.97</v>
      </c>
      <c r="AN18" s="10">
        <f>AG18</f>
        <v>65</v>
      </c>
      <c r="AO18" s="3">
        <f>(AH18*5)+(AI18*10)+(AJ18*10)+(AK18*15)+(AL18*20)</f>
        <v>0</v>
      </c>
      <c r="AP18" s="11">
        <f>IF(AC18="DQ",0,AM18+AN18+AO18)</f>
        <v>111.97</v>
      </c>
      <c r="AQ18" s="30">
        <f>(MIN(AP$5:AP$34)/AP18)*100</f>
        <v>52.442618558542463</v>
      </c>
      <c r="AR18" s="12">
        <v>38.33</v>
      </c>
      <c r="AS18" s="2"/>
      <c r="AT18" s="2"/>
      <c r="AU18" s="3">
        <v>33</v>
      </c>
      <c r="AV18" s="3"/>
      <c r="AW18" s="3"/>
      <c r="AX18" s="3"/>
      <c r="AY18" s="3"/>
      <c r="AZ18" s="3"/>
      <c r="BA18" s="6">
        <f>AR18+AS18+AT18</f>
        <v>38.33</v>
      </c>
      <c r="BB18" s="10">
        <f>AU18</f>
        <v>33</v>
      </c>
      <c r="BC18" s="3">
        <f>(AV18*5)+(AW18*10)+(AX18*10)+(AY18*15)+(AZ18*20)</f>
        <v>0</v>
      </c>
      <c r="BD18" s="11">
        <f>BA18+BB18+BC18</f>
        <v>71.33</v>
      </c>
      <c r="BE18" s="30">
        <f>(MIN(BD$5:BD$34)/BD18)*100</f>
        <v>53.609981774849288</v>
      </c>
      <c r="BF18" s="12">
        <v>57.08</v>
      </c>
      <c r="BG18" s="2"/>
      <c r="BH18" s="2"/>
      <c r="BI18" s="3">
        <v>25</v>
      </c>
      <c r="BJ18" s="3"/>
      <c r="BK18" s="3"/>
      <c r="BL18" s="3">
        <v>1</v>
      </c>
      <c r="BM18" s="3"/>
      <c r="BN18" s="3"/>
      <c r="BO18" s="6">
        <f>BF18+BG18+BH18</f>
        <v>57.08</v>
      </c>
      <c r="BP18" s="10">
        <f>BI18</f>
        <v>25</v>
      </c>
      <c r="BQ18" s="3">
        <f>(BJ18*5)+(BK18*10)+(BL18*10)+(BM18*15)+(BN18*20)</f>
        <v>10</v>
      </c>
      <c r="BR18" s="11">
        <f>IF(BF18="DQ",0,BO18+BP18+BQ18)</f>
        <v>92.08</v>
      </c>
      <c r="BS18" s="30">
        <f>(MIN(BR$5:BR$34)/BR18)*100</f>
        <v>49.880538662033011</v>
      </c>
      <c r="BT18" s="12"/>
      <c r="BU18" s="2"/>
      <c r="BV18" s="2"/>
      <c r="BW18" s="3"/>
      <c r="BX18" s="3"/>
      <c r="BY18" s="3"/>
      <c r="BZ18" s="3"/>
      <c r="CA18" s="3"/>
      <c r="CB18" s="3"/>
      <c r="CC18" s="6">
        <f>IF(BT18="DQ",0,BT18+BU18+BV18)</f>
        <v>0</v>
      </c>
      <c r="CD18" s="10">
        <f>BW18</f>
        <v>0</v>
      </c>
      <c r="CE18" s="3">
        <f>(BX18*5)+(BY18*10)+(BZ18*10)+(CA18*15)+(CB18*20)</f>
        <v>0</v>
      </c>
      <c r="CF18" s="11">
        <f>IF(BT18="DQ",0,CC18+CD18+CE18)</f>
        <v>0</v>
      </c>
      <c r="CG18" s="30" t="e">
        <f>(MIN(CF$5:CF$34)/CF18)*100</f>
        <v>#DIV/0!</v>
      </c>
      <c r="CH18" s="12"/>
      <c r="CI18" s="2"/>
      <c r="CJ18" s="3"/>
      <c r="CK18" s="3"/>
      <c r="CL18" s="3"/>
      <c r="CM18" s="3"/>
      <c r="CN18" s="3"/>
      <c r="CO18" s="6">
        <f>CH18+CI18</f>
        <v>0</v>
      </c>
      <c r="CP18" s="10">
        <f>CJ18/2</f>
        <v>0</v>
      </c>
      <c r="CQ18" s="3">
        <f>(CJ18*5)+(CK18*10)+(CL18*10)+(CM18*15)+(CN18*20)</f>
        <v>0</v>
      </c>
      <c r="CR18" s="11">
        <f>CO18+CP18+CQ18</f>
        <v>0</v>
      </c>
      <c r="CS18" s="12"/>
      <c r="CT18" s="2"/>
      <c r="CU18" s="3"/>
      <c r="CV18" s="3"/>
      <c r="CW18" s="3"/>
      <c r="CX18" s="3"/>
      <c r="CY18" s="3"/>
      <c r="CZ18" s="6">
        <f>CS18+CT18</f>
        <v>0</v>
      </c>
      <c r="DA18" s="10">
        <f>CU18/2</f>
        <v>0</v>
      </c>
      <c r="DB18" s="3">
        <f>(CV18*3)+(CW18*5)+(CX18*5)+(CY18*20)</f>
        <v>0</v>
      </c>
      <c r="DC18" s="11">
        <f>CZ18+DA18+DB18</f>
        <v>0</v>
      </c>
      <c r="DD18" s="12"/>
      <c r="DE18" s="2"/>
      <c r="DF18" s="3"/>
      <c r="DG18" s="3"/>
      <c r="DH18" s="3"/>
      <c r="DI18" s="3"/>
      <c r="DJ18" s="3"/>
      <c r="DK18" s="6">
        <f>DD18+DE18</f>
        <v>0</v>
      </c>
      <c r="DL18" s="10">
        <f>DF18/2</f>
        <v>0</v>
      </c>
      <c r="DM18" s="3">
        <f>(DG18*3)+(DH18*5)+(DI18*5)+(DJ18*20)</f>
        <v>0</v>
      </c>
      <c r="DN18" s="11">
        <f>DK18+DL18+DM18</f>
        <v>0</v>
      </c>
    </row>
    <row r="19" spans="1:118" ht="15">
      <c r="A19" s="34">
        <v>22</v>
      </c>
      <c r="B19" s="35">
        <v>10</v>
      </c>
      <c r="C19" s="44" t="s">
        <v>44</v>
      </c>
      <c r="D19" s="9"/>
      <c r="E19" s="9" t="s">
        <v>41</v>
      </c>
      <c r="F19" s="31">
        <f xml:space="preserve"> AB19+AQ19+BE19+BS19</f>
        <v>179.7769455866617</v>
      </c>
      <c r="G19" s="32">
        <f>H19+I19+J19</f>
        <v>411.65999999999997</v>
      </c>
      <c r="H19" s="21">
        <f>X19+AM19+BA19+BO19+CC19+CO19+CZ19+DK19</f>
        <v>241.66</v>
      </c>
      <c r="I19" s="7">
        <f>Z19+AO19+BC19+BQ19+CE19+CQ19+DB19+DM19</f>
        <v>30</v>
      </c>
      <c r="J19" s="23">
        <f>R19+AG19+AU19+BI19+BW19+CJ19+CU19+DF19</f>
        <v>140</v>
      </c>
      <c r="K19" s="12">
        <v>42.7</v>
      </c>
      <c r="L19" s="2"/>
      <c r="M19" s="2"/>
      <c r="N19" s="2"/>
      <c r="O19" s="2"/>
      <c r="P19" s="2"/>
      <c r="Q19" s="2"/>
      <c r="R19" s="3">
        <v>26</v>
      </c>
      <c r="S19" s="3"/>
      <c r="T19" s="3"/>
      <c r="U19" s="3"/>
      <c r="V19" s="3"/>
      <c r="W19" s="13"/>
      <c r="X19" s="6">
        <f>IF(K19="DQ",0,K19+L19+M19+N19+O19+P19+Q19)</f>
        <v>42.7</v>
      </c>
      <c r="Y19" s="10">
        <f>R19</f>
        <v>26</v>
      </c>
      <c r="Z19" s="3">
        <f>(S19*5)+(T19*10)+(U19*10)+(V19*15)+(W19*20)</f>
        <v>0</v>
      </c>
      <c r="AA19" s="11">
        <f>IF(K19="DQ",0,X19+Y19+Z19)</f>
        <v>68.7</v>
      </c>
      <c r="AB19" s="30">
        <f>(MIN(AA$5:AA$34)/AA19)*100</f>
        <v>55.545851528384269</v>
      </c>
      <c r="AC19" s="12">
        <v>27.22</v>
      </c>
      <c r="AD19" s="2">
        <v>31.44</v>
      </c>
      <c r="AE19" s="2"/>
      <c r="AF19" s="2"/>
      <c r="AG19" s="3">
        <v>68</v>
      </c>
      <c r="AH19" s="3"/>
      <c r="AI19" s="3"/>
      <c r="AJ19" s="3"/>
      <c r="AK19" s="3"/>
      <c r="AL19" s="3"/>
      <c r="AM19" s="6">
        <f>IF(AC19="DQ",0,AC19+AD19+AE19+AF19)</f>
        <v>58.66</v>
      </c>
      <c r="AN19" s="10">
        <f>AG19</f>
        <v>68</v>
      </c>
      <c r="AO19" s="3">
        <f>(AH19*5)+(AI19*10)+(AJ19*10)+(AK19*15)+(AL19*20)</f>
        <v>0</v>
      </c>
      <c r="AP19" s="11">
        <f>IF(AC19="DQ",0,AM19+AN19+AO19)</f>
        <v>126.66</v>
      </c>
      <c r="AQ19" s="30">
        <f>(MIN(AP$5:AP$34)/AP19)*100</f>
        <v>46.360334754460766</v>
      </c>
      <c r="AR19" s="12">
        <v>58.65</v>
      </c>
      <c r="AS19" s="2"/>
      <c r="AT19" s="2"/>
      <c r="AU19" s="3">
        <v>29</v>
      </c>
      <c r="AV19" s="3"/>
      <c r="AW19" s="3"/>
      <c r="AX19" s="3">
        <v>1</v>
      </c>
      <c r="AY19" s="3"/>
      <c r="AZ19" s="3"/>
      <c r="BA19" s="6">
        <f>AR19+AS19+AT19</f>
        <v>58.65</v>
      </c>
      <c r="BB19" s="10">
        <f>AU19</f>
        <v>29</v>
      </c>
      <c r="BC19" s="3">
        <f>(AV19*5)+(AW19*10)+(AX19*10)+(AY19*15)+(AZ19*20)</f>
        <v>10</v>
      </c>
      <c r="BD19" s="11">
        <f>BA19+BB19+BC19</f>
        <v>97.65</v>
      </c>
      <c r="BE19" s="30">
        <f>(MIN(BD$5:BD$34)/BD19)*100</f>
        <v>39.160266257040441</v>
      </c>
      <c r="BF19" s="12">
        <v>81.650000000000006</v>
      </c>
      <c r="BG19" s="2"/>
      <c r="BH19" s="2"/>
      <c r="BI19" s="3">
        <v>17</v>
      </c>
      <c r="BJ19" s="3">
        <v>2</v>
      </c>
      <c r="BK19" s="3">
        <v>1</v>
      </c>
      <c r="BL19" s="3"/>
      <c r="BM19" s="3"/>
      <c r="BN19" s="3"/>
      <c r="BO19" s="6">
        <f>BF19+BG19+BH19</f>
        <v>81.650000000000006</v>
      </c>
      <c r="BP19" s="10">
        <f>BI19</f>
        <v>17</v>
      </c>
      <c r="BQ19" s="3">
        <f>(BJ19*5)+(BK19*10)+(BL19*10)+(BM19*15)+(BN19*20)</f>
        <v>20</v>
      </c>
      <c r="BR19" s="11">
        <f>IF(BF19="DQ",0,BO19+BP19+BQ19)</f>
        <v>118.65</v>
      </c>
      <c r="BS19" s="30">
        <f>(MIN(BR$5:BR$34)/BR19)*100</f>
        <v>38.710493046776229</v>
      </c>
      <c r="BT19" s="12"/>
      <c r="BU19" s="2"/>
      <c r="BV19" s="2"/>
      <c r="BW19" s="3"/>
      <c r="BX19" s="3"/>
      <c r="BY19" s="3"/>
      <c r="BZ19" s="3"/>
      <c r="CA19" s="3"/>
      <c r="CB19" s="3"/>
      <c r="CC19" s="6">
        <f>IF(BT19="DQ",0,BT19+BU19+BV19)</f>
        <v>0</v>
      </c>
      <c r="CD19" s="10">
        <f>BW19</f>
        <v>0</v>
      </c>
      <c r="CE19" s="3">
        <f>(BX19*5)+(BY19*10)+(BZ19*10)+(CA19*15)+(CB19*20)</f>
        <v>0</v>
      </c>
      <c r="CF19" s="11">
        <f>IF(BT19="DQ",0,CC19+CD19+CE19)</f>
        <v>0</v>
      </c>
      <c r="CG19" s="30" t="e">
        <f>(MIN(CF$5:CF$34)/CF19)*100</f>
        <v>#DIV/0!</v>
      </c>
      <c r="CH19" s="12"/>
      <c r="CI19" s="2"/>
      <c r="CJ19" s="3"/>
      <c r="CK19" s="3"/>
      <c r="CL19" s="3"/>
      <c r="CM19" s="3"/>
      <c r="CN19" s="3"/>
      <c r="CO19" s="6">
        <f>CH19+CI19</f>
        <v>0</v>
      </c>
      <c r="CP19" s="10">
        <f>CJ19/2</f>
        <v>0</v>
      </c>
      <c r="CQ19" s="3">
        <f>(CJ19*5)+(CK19*10)+(CL19*10)+(CM19*15)+(CN19*20)</f>
        <v>0</v>
      </c>
      <c r="CR19" s="11">
        <f>CO19+CP19+CQ19</f>
        <v>0</v>
      </c>
      <c r="CS19" s="12"/>
      <c r="CT19" s="2"/>
      <c r="CU19" s="3"/>
      <c r="CV19" s="3"/>
      <c r="CW19" s="3"/>
      <c r="CX19" s="3"/>
      <c r="CY19" s="3"/>
      <c r="CZ19" s="6">
        <f>CS19+CT19</f>
        <v>0</v>
      </c>
      <c r="DA19" s="10">
        <f>CU19/2</f>
        <v>0</v>
      </c>
      <c r="DB19" s="3">
        <f>(CV19*3)+(CW19*5)+(CX19*5)+(CY19*20)</f>
        <v>0</v>
      </c>
      <c r="DC19" s="11">
        <f>CZ19+DA19+DB19</f>
        <v>0</v>
      </c>
      <c r="DD19" s="12"/>
      <c r="DE19" s="2"/>
      <c r="DF19" s="3"/>
      <c r="DG19" s="3"/>
      <c r="DH19" s="3"/>
      <c r="DI19" s="3"/>
      <c r="DJ19" s="3"/>
      <c r="DK19" s="6">
        <f>DD19+DE19</f>
        <v>0</v>
      </c>
      <c r="DL19" s="10">
        <f>DF19/2</f>
        <v>0</v>
      </c>
      <c r="DM19" s="3">
        <f>(DG19*3)+(DH19*5)+(DI19*5)+(DJ19*20)</f>
        <v>0</v>
      </c>
      <c r="DN19" s="11">
        <f>DK19+DL19+DM19</f>
        <v>0</v>
      </c>
    </row>
    <row r="20" spans="1:118" ht="15">
      <c r="A20" s="34"/>
      <c r="B20" s="35"/>
      <c r="C20" s="61"/>
      <c r="D20" s="58"/>
      <c r="E20" s="58"/>
      <c r="F20" s="31"/>
      <c r="G20" s="32"/>
      <c r="H20" s="21"/>
      <c r="I20" s="7"/>
      <c r="J20" s="23"/>
      <c r="K20" s="12"/>
      <c r="L20" s="2"/>
      <c r="M20" s="2"/>
      <c r="N20" s="2"/>
      <c r="O20" s="2"/>
      <c r="P20" s="2"/>
      <c r="Q20" s="2"/>
      <c r="R20" s="3"/>
      <c r="S20" s="3"/>
      <c r="T20" s="3"/>
      <c r="U20" s="3"/>
      <c r="V20" s="3"/>
      <c r="W20" s="13"/>
      <c r="X20" s="6"/>
      <c r="Y20" s="10"/>
      <c r="Z20" s="3"/>
      <c r="AA20" s="11"/>
      <c r="AB20" s="30"/>
      <c r="AC20" s="12"/>
      <c r="AD20" s="2"/>
      <c r="AE20" s="2"/>
      <c r="AF20" s="2"/>
      <c r="AG20" s="3"/>
      <c r="AH20" s="3"/>
      <c r="AI20" s="3"/>
      <c r="AJ20" s="3"/>
      <c r="AK20" s="3"/>
      <c r="AL20" s="3"/>
      <c r="AM20" s="6"/>
      <c r="AN20" s="10"/>
      <c r="AO20" s="3"/>
      <c r="AP20" s="11"/>
      <c r="AQ20" s="30"/>
      <c r="AR20" s="12"/>
      <c r="AS20" s="2"/>
      <c r="AT20" s="2"/>
      <c r="AU20" s="3"/>
      <c r="AV20" s="3"/>
      <c r="AW20" s="3"/>
      <c r="AX20" s="3"/>
      <c r="AY20" s="3"/>
      <c r="AZ20" s="3"/>
      <c r="BA20" s="6"/>
      <c r="BB20" s="10"/>
      <c r="BC20" s="3"/>
      <c r="BD20" s="11"/>
      <c r="BE20" s="30"/>
      <c r="BF20" s="12"/>
      <c r="BG20" s="2"/>
      <c r="BH20" s="2"/>
      <c r="BI20" s="3"/>
      <c r="BJ20" s="3"/>
      <c r="BK20" s="3"/>
      <c r="BL20" s="3"/>
      <c r="BM20" s="3"/>
      <c r="BN20" s="3"/>
      <c r="BO20" s="6"/>
      <c r="BP20" s="10"/>
      <c r="BQ20" s="3"/>
      <c r="BR20" s="11"/>
      <c r="BS20" s="30"/>
      <c r="BT20" s="12"/>
      <c r="BU20" s="2"/>
      <c r="BV20" s="2"/>
      <c r="BW20" s="3"/>
      <c r="BX20" s="3"/>
      <c r="BY20" s="3"/>
      <c r="BZ20" s="3"/>
      <c r="CA20" s="3"/>
      <c r="CB20" s="3"/>
      <c r="CC20" s="6"/>
      <c r="CD20" s="10"/>
      <c r="CE20" s="3"/>
      <c r="CF20" s="11"/>
      <c r="CG20" s="30"/>
      <c r="CH20" s="12"/>
      <c r="CI20" s="2"/>
      <c r="CJ20" s="3"/>
      <c r="CK20" s="3"/>
      <c r="CL20" s="3"/>
      <c r="CM20" s="3"/>
      <c r="CN20" s="3"/>
      <c r="CO20" s="6"/>
      <c r="CP20" s="10"/>
      <c r="CQ20" s="3"/>
      <c r="CR20" s="11"/>
      <c r="CS20" s="12"/>
      <c r="CT20" s="2"/>
      <c r="CU20" s="3"/>
      <c r="CV20" s="3"/>
      <c r="CW20" s="3"/>
      <c r="CX20" s="3"/>
      <c r="CY20" s="3"/>
      <c r="CZ20" s="6"/>
      <c r="DA20" s="10"/>
      <c r="DB20" s="3"/>
      <c r="DC20" s="11"/>
      <c r="DD20" s="12"/>
      <c r="DE20" s="2"/>
      <c r="DF20" s="3"/>
      <c r="DG20" s="3"/>
      <c r="DH20" s="3"/>
      <c r="DI20" s="3"/>
      <c r="DJ20" s="3"/>
      <c r="DK20" s="6"/>
      <c r="DL20" s="10"/>
      <c r="DM20" s="3"/>
      <c r="DN20" s="11"/>
    </row>
    <row r="21" spans="1:118" ht="15">
      <c r="A21" s="34"/>
      <c r="B21" s="35"/>
      <c r="C21" s="61" t="s">
        <v>47</v>
      </c>
      <c r="D21" s="58"/>
      <c r="E21" s="58"/>
      <c r="F21" s="31"/>
      <c r="G21" s="32"/>
      <c r="H21" s="21"/>
      <c r="I21" s="7"/>
      <c r="J21" s="23"/>
      <c r="K21" s="12"/>
      <c r="L21" s="2"/>
      <c r="M21" s="2"/>
      <c r="N21" s="2"/>
      <c r="O21" s="2"/>
      <c r="P21" s="2"/>
      <c r="Q21" s="2"/>
      <c r="R21" s="3"/>
      <c r="S21" s="3"/>
      <c r="T21" s="3"/>
      <c r="U21" s="3"/>
      <c r="V21" s="3"/>
      <c r="W21" s="13"/>
      <c r="X21" s="6"/>
      <c r="Y21" s="10"/>
      <c r="Z21" s="3"/>
      <c r="AA21" s="11"/>
      <c r="AB21" s="30"/>
      <c r="AC21" s="12"/>
      <c r="AD21" s="2"/>
      <c r="AE21" s="2"/>
      <c r="AF21" s="2"/>
      <c r="AG21" s="3"/>
      <c r="AH21" s="3"/>
      <c r="AI21" s="3"/>
      <c r="AJ21" s="3"/>
      <c r="AK21" s="3"/>
      <c r="AL21" s="3"/>
      <c r="AM21" s="6"/>
      <c r="AN21" s="10"/>
      <c r="AO21" s="3"/>
      <c r="AP21" s="11"/>
      <c r="AQ21" s="30"/>
      <c r="AR21" s="12"/>
      <c r="AS21" s="2"/>
      <c r="AT21" s="2"/>
      <c r="AU21" s="3"/>
      <c r="AV21" s="3"/>
      <c r="AW21" s="3"/>
      <c r="AX21" s="3"/>
      <c r="AY21" s="3"/>
      <c r="AZ21" s="3"/>
      <c r="BA21" s="6"/>
      <c r="BB21" s="10"/>
      <c r="BC21" s="3"/>
      <c r="BD21" s="11"/>
      <c r="BE21" s="30"/>
      <c r="BF21" s="12"/>
      <c r="BG21" s="2"/>
      <c r="BH21" s="2"/>
      <c r="BI21" s="3"/>
      <c r="BJ21" s="3"/>
      <c r="BK21" s="3"/>
      <c r="BL21" s="3"/>
      <c r="BM21" s="3"/>
      <c r="BN21" s="3"/>
      <c r="BO21" s="6"/>
      <c r="BP21" s="10"/>
      <c r="BQ21" s="3"/>
      <c r="BR21" s="11"/>
      <c r="BS21" s="30"/>
      <c r="BT21" s="12"/>
      <c r="BU21" s="2"/>
      <c r="BV21" s="2"/>
      <c r="BW21" s="3"/>
      <c r="BX21" s="3"/>
      <c r="BY21" s="3"/>
      <c r="BZ21" s="3"/>
      <c r="CA21" s="3"/>
      <c r="CB21" s="3"/>
      <c r="CC21" s="6"/>
      <c r="CD21" s="10"/>
      <c r="CE21" s="3"/>
      <c r="CF21" s="11"/>
      <c r="CG21" s="30"/>
      <c r="CH21" s="12"/>
      <c r="CI21" s="2"/>
      <c r="CJ21" s="3"/>
      <c r="CK21" s="3"/>
      <c r="CL21" s="3"/>
      <c r="CM21" s="3"/>
      <c r="CN21" s="3"/>
      <c r="CO21" s="6"/>
      <c r="CP21" s="10"/>
      <c r="CQ21" s="3"/>
      <c r="CR21" s="11"/>
      <c r="CS21" s="12"/>
      <c r="CT21" s="2"/>
      <c r="CU21" s="3"/>
      <c r="CV21" s="3"/>
      <c r="CW21" s="3"/>
      <c r="CX21" s="3"/>
      <c r="CY21" s="3"/>
      <c r="CZ21" s="6"/>
      <c r="DA21" s="10"/>
      <c r="DB21" s="3"/>
      <c r="DC21" s="11"/>
      <c r="DD21" s="12"/>
      <c r="DE21" s="2"/>
      <c r="DF21" s="3"/>
      <c r="DG21" s="3"/>
      <c r="DH21" s="3"/>
      <c r="DI21" s="3"/>
      <c r="DJ21" s="3"/>
      <c r="DK21" s="6"/>
      <c r="DL21" s="10"/>
      <c r="DM21" s="3"/>
      <c r="DN21" s="11"/>
    </row>
    <row r="22" spans="1:118" ht="15">
      <c r="A22" s="34">
        <v>7</v>
      </c>
      <c r="B22" s="35">
        <v>1</v>
      </c>
      <c r="C22" s="44" t="s">
        <v>59</v>
      </c>
      <c r="D22" s="25"/>
      <c r="E22" s="9" t="s">
        <v>47</v>
      </c>
      <c r="F22" s="31">
        <f xml:space="preserve"> AB22+AQ22+BE22+BS22</f>
        <v>284.86668176905027</v>
      </c>
      <c r="G22" s="32">
        <f>H22+I22+J22</f>
        <v>256.44</v>
      </c>
      <c r="H22" s="21">
        <f>X22+AM22+BA22+BO22+CC22+CO22+CZ22+DK22</f>
        <v>185.44</v>
      </c>
      <c r="I22" s="7">
        <f>Z22+AO22+BC22+BQ22+CE22+CQ22+DB22+DM22</f>
        <v>20</v>
      </c>
      <c r="J22" s="23">
        <f>R22+AG22+AU22+BI22+BW22+CJ22+CU22+DF22</f>
        <v>51</v>
      </c>
      <c r="K22" s="12">
        <v>50.55</v>
      </c>
      <c r="L22" s="2"/>
      <c r="M22" s="2"/>
      <c r="N22" s="2"/>
      <c r="O22" s="2"/>
      <c r="P22" s="2"/>
      <c r="Q22" s="2"/>
      <c r="R22" s="3">
        <v>3</v>
      </c>
      <c r="S22" s="3"/>
      <c r="T22" s="3"/>
      <c r="U22" s="3"/>
      <c r="V22" s="3"/>
      <c r="W22" s="13"/>
      <c r="X22" s="6">
        <f>IF(K22="DQ",0,K22+L22+M22+N22+O22+P22+Q22)</f>
        <v>50.55</v>
      </c>
      <c r="Y22" s="10">
        <f>R22</f>
        <v>3</v>
      </c>
      <c r="Z22" s="3">
        <f>(S22*5)+(T22*10)+(U22*10)+(V22*15)+(W22*20)</f>
        <v>0</v>
      </c>
      <c r="AA22" s="11">
        <f>IF(K22="DQ",0,X22+Y22+Z22)</f>
        <v>53.55</v>
      </c>
      <c r="AB22" s="30">
        <f>(MIN(AA$5:AA$34)/AA22)*100</f>
        <v>71.260504201680675</v>
      </c>
      <c r="AC22" s="12">
        <v>20.2</v>
      </c>
      <c r="AD22" s="2">
        <v>21.43</v>
      </c>
      <c r="AE22" s="2"/>
      <c r="AF22" s="2"/>
      <c r="AG22" s="3">
        <v>36</v>
      </c>
      <c r="AH22" s="3"/>
      <c r="AI22" s="3"/>
      <c r="AJ22" s="3"/>
      <c r="AK22" s="3"/>
      <c r="AL22" s="3"/>
      <c r="AM22" s="6">
        <f>IF(AC22="DQ",0,AC22+AD22+AE22+AF22)</f>
        <v>41.629999999999995</v>
      </c>
      <c r="AN22" s="10">
        <f>AG22</f>
        <v>36</v>
      </c>
      <c r="AO22" s="3">
        <f>(AH22*5)+(AI22*10)+(AJ22*10)+(AK22*15)+(AL22*20)</f>
        <v>0</v>
      </c>
      <c r="AP22" s="11">
        <f>IF(AC22="DQ",0,AM22+AN22+AO22)</f>
        <v>77.63</v>
      </c>
      <c r="AQ22" s="30">
        <f>(MIN(AP$5:AP$34)/AP22)*100</f>
        <v>75.640860492077806</v>
      </c>
      <c r="AR22" s="12">
        <v>43.3</v>
      </c>
      <c r="AS22" s="2"/>
      <c r="AT22" s="2"/>
      <c r="AU22" s="3">
        <v>7</v>
      </c>
      <c r="AV22" s="3"/>
      <c r="AW22" s="3"/>
      <c r="AX22" s="3">
        <v>2</v>
      </c>
      <c r="AY22" s="3"/>
      <c r="AZ22" s="3"/>
      <c r="BA22" s="6">
        <f>AR22+AS22+AT22</f>
        <v>43.3</v>
      </c>
      <c r="BB22" s="10">
        <f>AU22</f>
        <v>7</v>
      </c>
      <c r="BC22" s="3">
        <f>(AV22*5)+(AW22*10)+(AX22*10)+(AY22*15)+(AZ22*20)</f>
        <v>20</v>
      </c>
      <c r="BD22" s="11">
        <f>BA22+BB22+BC22</f>
        <v>70.3</v>
      </c>
      <c r="BE22" s="30">
        <f>(MIN(BD$5:BD$34)/BD22)*100</f>
        <v>54.395448079658607</v>
      </c>
      <c r="BF22" s="12">
        <v>49.96</v>
      </c>
      <c r="BG22" s="2"/>
      <c r="BH22" s="2"/>
      <c r="BI22" s="3">
        <v>5</v>
      </c>
      <c r="BJ22" s="3"/>
      <c r="BK22" s="3"/>
      <c r="BL22" s="3"/>
      <c r="BM22" s="3"/>
      <c r="BN22" s="3"/>
      <c r="BO22" s="6">
        <f>BF22+BG22+BH22</f>
        <v>49.96</v>
      </c>
      <c r="BP22" s="10">
        <f>BI22</f>
        <v>5</v>
      </c>
      <c r="BQ22" s="3">
        <f>(BJ22*5)+(BK22*10)+(BL22*10)+(BM22*15)+(BN22*20)</f>
        <v>0</v>
      </c>
      <c r="BR22" s="11">
        <f>IF(BF22="DQ",0,BO22+BP22+BQ22)</f>
        <v>54.96</v>
      </c>
      <c r="BS22" s="30">
        <f>(MIN(BR$5:BR$34)/BR22)*100</f>
        <v>83.569868995633186</v>
      </c>
      <c r="BT22" s="12"/>
      <c r="BU22" s="2"/>
      <c r="BV22" s="2"/>
      <c r="BW22" s="3"/>
      <c r="BX22" s="3"/>
      <c r="BY22" s="3"/>
      <c r="BZ22" s="3"/>
      <c r="CA22" s="3"/>
      <c r="CB22" s="3"/>
      <c r="CC22" s="6">
        <f>IF(BT22="DQ",0,BT22+BU22+BV22)</f>
        <v>0</v>
      </c>
      <c r="CD22" s="10">
        <f>BW22</f>
        <v>0</v>
      </c>
      <c r="CE22" s="3">
        <f>(BX22*5)+(BY22*10)+(BZ22*10)+(CA22*15)+(CB22*20)</f>
        <v>0</v>
      </c>
      <c r="CF22" s="11">
        <f>IF(BT22="DQ",0,CC22+CD22+CE22)</f>
        <v>0</v>
      </c>
      <c r="CG22" s="30" t="e">
        <f>(MIN(CF$5:CF$34)/CF22)*100</f>
        <v>#DIV/0!</v>
      </c>
      <c r="CH22" s="12"/>
      <c r="CI22" s="2"/>
      <c r="CJ22" s="3"/>
      <c r="CK22" s="3"/>
      <c r="CL22" s="3"/>
      <c r="CM22" s="3"/>
      <c r="CN22" s="3"/>
      <c r="CO22" s="6">
        <f>CH22+CI22</f>
        <v>0</v>
      </c>
      <c r="CP22" s="10">
        <f>CJ22/2</f>
        <v>0</v>
      </c>
      <c r="CQ22" s="3">
        <f>(CJ22*5)+(CK22*10)+(CL22*10)+(CM22*15)+(CN22*20)</f>
        <v>0</v>
      </c>
      <c r="CR22" s="11">
        <f>CO22+CP22+CQ22</f>
        <v>0</v>
      </c>
      <c r="CS22" s="12"/>
      <c r="CT22" s="2"/>
      <c r="CU22" s="3"/>
      <c r="CV22" s="3"/>
      <c r="CW22" s="3"/>
      <c r="CX22" s="3"/>
      <c r="CY22" s="3"/>
      <c r="CZ22" s="6">
        <f>CS22+CT22</f>
        <v>0</v>
      </c>
      <c r="DA22" s="10">
        <f>CU22/2</f>
        <v>0</v>
      </c>
      <c r="DB22" s="3">
        <f>(CV22*3)+(CW22*5)+(CX22*5)+(CY22*20)</f>
        <v>0</v>
      </c>
      <c r="DC22" s="11">
        <f>CZ22+DA22+DB22</f>
        <v>0</v>
      </c>
      <c r="DD22" s="12"/>
      <c r="DE22" s="2"/>
      <c r="DF22" s="3"/>
      <c r="DG22" s="3"/>
      <c r="DH22" s="3"/>
      <c r="DI22" s="3"/>
      <c r="DJ22" s="3"/>
      <c r="DK22" s="6">
        <f>DD22+DE22</f>
        <v>0</v>
      </c>
      <c r="DL22" s="10">
        <f>DF22/2</f>
        <v>0</v>
      </c>
      <c r="DM22" s="3">
        <f>(DG22*3)+(DH22*5)+(DI22*5)+(DJ22*20)</f>
        <v>0</v>
      </c>
      <c r="DN22" s="11">
        <f>DK22+DL22+DM22</f>
        <v>0</v>
      </c>
    </row>
    <row r="23" spans="1:118" ht="15">
      <c r="A23" s="34">
        <v>8</v>
      </c>
      <c r="B23" s="35">
        <v>2</v>
      </c>
      <c r="C23" s="44" t="s">
        <v>57</v>
      </c>
      <c r="D23" s="25"/>
      <c r="E23" s="9" t="s">
        <v>47</v>
      </c>
      <c r="F23" s="31">
        <f xml:space="preserve"> AB23+AQ23+BE23+BS23</f>
        <v>283.39283956433542</v>
      </c>
      <c r="G23" s="32">
        <f>H23+I23+J23</f>
        <v>289</v>
      </c>
      <c r="H23" s="21">
        <f>X23+AM23+BA23+BO23+CC23+CO23+CZ23+DK23</f>
        <v>134</v>
      </c>
      <c r="I23" s="7">
        <f>Z23+AO23+BC23+BQ23+CE23+CQ23+DB23+DM23</f>
        <v>20</v>
      </c>
      <c r="J23" s="23">
        <f>R23+AG23+AU23+BI23+BW23+CJ23+CU23+DF23</f>
        <v>135</v>
      </c>
      <c r="K23" s="12">
        <v>30.01</v>
      </c>
      <c r="L23" s="2"/>
      <c r="M23" s="2"/>
      <c r="N23" s="2"/>
      <c r="O23" s="2"/>
      <c r="P23" s="27"/>
      <c r="Q23" s="2"/>
      <c r="R23" s="3">
        <v>12</v>
      </c>
      <c r="S23" s="3"/>
      <c r="T23" s="3">
        <v>1</v>
      </c>
      <c r="U23" s="3"/>
      <c r="V23" s="3"/>
      <c r="W23" s="13"/>
      <c r="X23" s="6">
        <f>IF(K23="DQ",0,K23+L23+M23+N23+O23+P23+Q23)</f>
        <v>30.01</v>
      </c>
      <c r="Y23" s="10">
        <f>R23</f>
        <v>12</v>
      </c>
      <c r="Z23" s="3">
        <f>(S23*5)+(T23*10)+(U23*10)+(V23*15)+(W23*20)</f>
        <v>10</v>
      </c>
      <c r="AA23" s="11">
        <f>IF(K23="DQ",0,X23+Y23+Z23)</f>
        <v>52.010000000000005</v>
      </c>
      <c r="AB23" s="30">
        <f>(MIN(AA$5:AA$34)/AA23)*100</f>
        <v>73.370505671986137</v>
      </c>
      <c r="AC23" s="12">
        <v>14.12</v>
      </c>
      <c r="AD23" s="2">
        <v>17.05</v>
      </c>
      <c r="AE23" s="2"/>
      <c r="AF23" s="2"/>
      <c r="AG23" s="3">
        <v>102</v>
      </c>
      <c r="AH23" s="3"/>
      <c r="AI23" s="3"/>
      <c r="AJ23" s="3"/>
      <c r="AK23" s="3"/>
      <c r="AL23" s="3"/>
      <c r="AM23" s="6">
        <f>IF(AC23="DQ",0,AC23+AD23+AE23+AF23)</f>
        <v>31.17</v>
      </c>
      <c r="AN23" s="10">
        <f>AG23</f>
        <v>102</v>
      </c>
      <c r="AO23" s="3">
        <f>(AH23*5)+(AI23*10)+(AJ23*10)+(AK23*15)+(AL23*20)</f>
        <v>0</v>
      </c>
      <c r="AP23" s="11">
        <f>IF(AC23="DQ",0,AM23+AN23+AO23)</f>
        <v>133.17000000000002</v>
      </c>
      <c r="AQ23" s="30">
        <f>(MIN(AP$5:AP$34)/AP23)*100</f>
        <v>44.094015168581507</v>
      </c>
      <c r="AR23" s="12">
        <v>31.42</v>
      </c>
      <c r="AS23" s="2"/>
      <c r="AT23" s="2"/>
      <c r="AU23" s="3">
        <v>5</v>
      </c>
      <c r="AV23" s="3">
        <v>1</v>
      </c>
      <c r="AW23" s="3"/>
      <c r="AX23" s="3"/>
      <c r="AY23" s="3"/>
      <c r="AZ23" s="3"/>
      <c r="BA23" s="6">
        <f>AR23+AS23+AT23</f>
        <v>31.42</v>
      </c>
      <c r="BB23" s="10">
        <f>AU23</f>
        <v>5</v>
      </c>
      <c r="BC23" s="3">
        <f>(AV23*5)+(AW23*10)+(AX23*10)+(AY23*15)+(AZ23*20)</f>
        <v>5</v>
      </c>
      <c r="BD23" s="11">
        <f>BA23+BB23+BC23</f>
        <v>41.42</v>
      </c>
      <c r="BE23" s="30">
        <f>(MIN(BD$5:BD$34)/BD23)*100</f>
        <v>92.322549492998547</v>
      </c>
      <c r="BF23" s="12">
        <v>41.4</v>
      </c>
      <c r="BG23" s="2"/>
      <c r="BH23" s="2"/>
      <c r="BI23" s="3">
        <v>16</v>
      </c>
      <c r="BJ23" s="3">
        <v>1</v>
      </c>
      <c r="BK23" s="3"/>
      <c r="BL23" s="3"/>
      <c r="BM23" s="3"/>
      <c r="BN23" s="3"/>
      <c r="BO23" s="6">
        <f>BF23+BG23+BH23</f>
        <v>41.4</v>
      </c>
      <c r="BP23" s="10">
        <f>BI23</f>
        <v>16</v>
      </c>
      <c r="BQ23" s="3">
        <f>(BJ23*5)+(BK23*10)+(BL23*10)+(BM23*15)+(BN23*20)</f>
        <v>5</v>
      </c>
      <c r="BR23" s="11">
        <f>IF(BF23="DQ",0,BO23+BP23+BQ23)</f>
        <v>62.4</v>
      </c>
      <c r="BS23" s="30">
        <f>(MIN(BR$5:BR$34)/BR23)*100</f>
        <v>73.605769230769241</v>
      </c>
      <c r="BT23" s="12"/>
      <c r="BU23" s="2"/>
      <c r="BV23" s="2"/>
      <c r="BW23" s="3"/>
      <c r="BX23" s="3"/>
      <c r="BY23" s="3"/>
      <c r="BZ23" s="3"/>
      <c r="CA23" s="3"/>
      <c r="CB23" s="3"/>
      <c r="CC23" s="6">
        <f>IF(BT23="DQ",0,BT23+BU23+BV23)</f>
        <v>0</v>
      </c>
      <c r="CD23" s="10">
        <f>BW23</f>
        <v>0</v>
      </c>
      <c r="CE23" s="3">
        <f>(BX23*5)+(BY23*10)+(BZ23*10)+(CA23*15)+(CB23*20)</f>
        <v>0</v>
      </c>
      <c r="CF23" s="11">
        <f>IF(BT23="DQ",0,CC23+CD23+CE23)</f>
        <v>0</v>
      </c>
      <c r="CG23" s="30" t="e">
        <f>(MIN(CF$5:CF$34)/CF23)*100</f>
        <v>#DIV/0!</v>
      </c>
      <c r="CH23" s="12"/>
      <c r="CI23" s="2"/>
      <c r="CJ23" s="3"/>
      <c r="CK23" s="3"/>
      <c r="CL23" s="3"/>
      <c r="CM23" s="3"/>
      <c r="CN23" s="3"/>
      <c r="CO23" s="6">
        <f>CH23+CI23</f>
        <v>0</v>
      </c>
      <c r="CP23" s="10">
        <f>CJ23/2</f>
        <v>0</v>
      </c>
      <c r="CQ23" s="3">
        <f>(CJ23*5)+(CK23*10)+(CL23*10)+(CM23*15)+(CN23*20)</f>
        <v>0</v>
      </c>
      <c r="CR23" s="11">
        <f>CO23+CP23+CQ23</f>
        <v>0</v>
      </c>
      <c r="CS23" s="12"/>
      <c r="CT23" s="2"/>
      <c r="CU23" s="3"/>
      <c r="CV23" s="3"/>
      <c r="CW23" s="3"/>
      <c r="CX23" s="3"/>
      <c r="CY23" s="3"/>
      <c r="CZ23" s="6">
        <f>CS23+CT23</f>
        <v>0</v>
      </c>
      <c r="DA23" s="10">
        <f>CU23/2</f>
        <v>0</v>
      </c>
      <c r="DB23" s="3">
        <f>(CV23*3)+(CW23*5)+(CX23*5)+(CY23*20)</f>
        <v>0</v>
      </c>
      <c r="DC23" s="11">
        <f>CZ23+DA23+DB23</f>
        <v>0</v>
      </c>
      <c r="DD23" s="12"/>
      <c r="DE23" s="2"/>
      <c r="DF23" s="3"/>
      <c r="DG23" s="3"/>
      <c r="DH23" s="3"/>
      <c r="DI23" s="3"/>
      <c r="DJ23" s="3"/>
      <c r="DK23" s="6">
        <f>DD23+DE23</f>
        <v>0</v>
      </c>
      <c r="DL23" s="10">
        <f>DF23/2</f>
        <v>0</v>
      </c>
      <c r="DM23" s="3">
        <f>(DG23*3)+(DH23*5)+(DI23*5)+(DJ23*20)</f>
        <v>0</v>
      </c>
      <c r="DN23" s="11">
        <f>DK23+DL23+DM23</f>
        <v>0</v>
      </c>
    </row>
    <row r="24" spans="1:118" ht="15">
      <c r="A24" s="34">
        <v>9</v>
      </c>
      <c r="B24" s="35">
        <v>3</v>
      </c>
      <c r="C24" s="44" t="s">
        <v>49</v>
      </c>
      <c r="D24" s="25"/>
      <c r="E24" s="45" t="s">
        <v>47</v>
      </c>
      <c r="F24" s="31">
        <f xml:space="preserve"> AB24+AQ24+BE24+BS24</f>
        <v>283.0082020698639</v>
      </c>
      <c r="G24" s="32">
        <f>H24+I24+J24</f>
        <v>267.24</v>
      </c>
      <c r="H24" s="21">
        <f>X24+AM24+BA24+BO24+CC24+CO24+CZ24+DK24</f>
        <v>156.24</v>
      </c>
      <c r="I24" s="7">
        <f>Z24+AO24+BC24+BQ24+CE24+CQ24+DB24+DM24</f>
        <v>40</v>
      </c>
      <c r="J24" s="23">
        <f>R24+AG24+AU24+BI24+BW24+CJ24+CU24+DF24</f>
        <v>71</v>
      </c>
      <c r="K24" s="12">
        <v>32.71</v>
      </c>
      <c r="L24" s="2"/>
      <c r="M24" s="2"/>
      <c r="N24" s="2"/>
      <c r="O24" s="2"/>
      <c r="P24" s="2"/>
      <c r="Q24" s="2"/>
      <c r="R24" s="3">
        <v>11</v>
      </c>
      <c r="S24" s="3"/>
      <c r="T24" s="3"/>
      <c r="U24" s="3">
        <v>1</v>
      </c>
      <c r="V24" s="3"/>
      <c r="W24" s="13"/>
      <c r="X24" s="6">
        <f>IF(K24="DQ",0,K24+L24+M24+N24+O24+P24+Q24)</f>
        <v>32.71</v>
      </c>
      <c r="Y24" s="10">
        <f>R24</f>
        <v>11</v>
      </c>
      <c r="Z24" s="3">
        <f>(S24*5)+(T24*10)+(U24*10)+(V24*15)+(W24*20)</f>
        <v>10</v>
      </c>
      <c r="AA24" s="11">
        <f>IF(K24="DQ",0,X24+Y24+Z24)</f>
        <v>53.71</v>
      </c>
      <c r="AB24" s="30">
        <f>(MIN(AA$5:AA$34)/AA24)*100</f>
        <v>71.048221932600995</v>
      </c>
      <c r="AC24" s="12">
        <v>18.87</v>
      </c>
      <c r="AD24" s="2">
        <v>22.85</v>
      </c>
      <c r="AE24" s="2"/>
      <c r="AF24" s="2"/>
      <c r="AG24" s="3">
        <v>17</v>
      </c>
      <c r="AH24" s="3"/>
      <c r="AI24" s="3"/>
      <c r="AJ24" s="3"/>
      <c r="AK24" s="3"/>
      <c r="AL24" s="3"/>
      <c r="AM24" s="6">
        <f>IF(AC24="DQ",0,AC24+AD24+AE24+AF24)</f>
        <v>41.72</v>
      </c>
      <c r="AN24" s="10">
        <f>AG24</f>
        <v>17</v>
      </c>
      <c r="AO24" s="3">
        <f>(AH24*5)+(AI24*10)+(AJ24*10)+(AK24*15)+(AL24*20)</f>
        <v>0</v>
      </c>
      <c r="AP24" s="11">
        <f>IF(AC24="DQ",0,AM24+AN24+AO24)</f>
        <v>58.72</v>
      </c>
      <c r="AQ24" s="63">
        <f>(MIN(AP$5:AP$34)/AP24)*100</f>
        <v>100</v>
      </c>
      <c r="AR24" s="12">
        <v>38.54</v>
      </c>
      <c r="AS24" s="2"/>
      <c r="AT24" s="2"/>
      <c r="AU24" s="3">
        <v>29</v>
      </c>
      <c r="AV24" s="3"/>
      <c r="AW24" s="3">
        <v>1</v>
      </c>
      <c r="AX24" s="3">
        <v>1</v>
      </c>
      <c r="AY24" s="3"/>
      <c r="AZ24" s="3"/>
      <c r="BA24" s="6">
        <f>AR24+AS24+AT24</f>
        <v>38.54</v>
      </c>
      <c r="BB24" s="10">
        <f>AU24</f>
        <v>29</v>
      </c>
      <c r="BC24" s="3">
        <f>(AV24*5)+(AW24*10)+(AX24*10)+(AY24*15)+(AZ24*20)</f>
        <v>20</v>
      </c>
      <c r="BD24" s="11">
        <f>BA24+BB24+BC24</f>
        <v>87.539999999999992</v>
      </c>
      <c r="BE24" s="30">
        <f>(MIN(BD$5:BD$34)/BD24)*100</f>
        <v>43.682887822709617</v>
      </c>
      <c r="BF24" s="12">
        <v>43.27</v>
      </c>
      <c r="BG24" s="2"/>
      <c r="BH24" s="2"/>
      <c r="BI24" s="3">
        <v>14</v>
      </c>
      <c r="BJ24" s="3"/>
      <c r="BK24" s="3"/>
      <c r="BL24" s="3">
        <v>1</v>
      </c>
      <c r="BM24" s="3"/>
      <c r="BN24" s="3"/>
      <c r="BO24" s="6">
        <f>BF24+BG24+BH24</f>
        <v>43.27</v>
      </c>
      <c r="BP24" s="10">
        <f>BI24</f>
        <v>14</v>
      </c>
      <c r="BQ24" s="3">
        <f>(BJ24*5)+(BK24*10)+(BL24*10)+(BM24*15)+(BN24*20)</f>
        <v>10</v>
      </c>
      <c r="BR24" s="11">
        <f>IF(BF24="DQ",0,BO24+BP24+BQ24)</f>
        <v>67.27000000000001</v>
      </c>
      <c r="BS24" s="30">
        <f>(MIN(BR$5:BR$34)/BR24)*100</f>
        <v>68.277092314553272</v>
      </c>
      <c r="BT24" s="12"/>
      <c r="BU24" s="2"/>
      <c r="BV24" s="2"/>
      <c r="BW24" s="3"/>
      <c r="BX24" s="3"/>
      <c r="BY24" s="3"/>
      <c r="BZ24" s="3"/>
      <c r="CA24" s="3"/>
      <c r="CB24" s="3"/>
      <c r="CC24" s="6">
        <f>IF(BT24="DQ",0,BT24+BU24+BV24)</f>
        <v>0</v>
      </c>
      <c r="CD24" s="10">
        <f>BW24</f>
        <v>0</v>
      </c>
      <c r="CE24" s="3">
        <f>(BX24*5)+(BY24*10)+(BZ24*10)+(CA24*15)+(CB24*20)</f>
        <v>0</v>
      </c>
      <c r="CF24" s="11">
        <f>IF(BT24="DQ",0,CC24+CD24+CE24)</f>
        <v>0</v>
      </c>
      <c r="CG24" s="30" t="e">
        <f>(MIN(CF$5:CF$34)/CF24)*100</f>
        <v>#DIV/0!</v>
      </c>
      <c r="CH24" s="12"/>
      <c r="CI24" s="2"/>
      <c r="CJ24" s="3"/>
      <c r="CK24" s="3"/>
      <c r="CL24" s="3"/>
      <c r="CM24" s="3"/>
      <c r="CN24" s="3"/>
      <c r="CO24" s="6">
        <f>CH24+CI24</f>
        <v>0</v>
      </c>
      <c r="CP24" s="10">
        <f>CJ24/2</f>
        <v>0</v>
      </c>
      <c r="CQ24" s="3">
        <f>(CJ24*5)+(CK24*10)+(CL24*10)+(CM24*15)+(CN24*20)</f>
        <v>0</v>
      </c>
      <c r="CR24" s="11">
        <f>CO24+CP24+CQ24</f>
        <v>0</v>
      </c>
      <c r="CS24" s="12"/>
      <c r="CT24" s="2"/>
      <c r="CU24" s="3"/>
      <c r="CV24" s="3"/>
      <c r="CW24" s="3"/>
      <c r="CX24" s="3"/>
      <c r="CY24" s="3"/>
      <c r="CZ24" s="6">
        <f>CS24+CT24</f>
        <v>0</v>
      </c>
      <c r="DA24" s="10">
        <f>CU24/2</f>
        <v>0</v>
      </c>
      <c r="DB24" s="3">
        <f>(CV24*3)+(CW24*5)+(CX24*5)+(CY24*20)</f>
        <v>0</v>
      </c>
      <c r="DC24" s="11">
        <f>CZ24+DA24+DB24</f>
        <v>0</v>
      </c>
      <c r="DD24" s="12"/>
      <c r="DE24" s="2"/>
      <c r="DF24" s="3"/>
      <c r="DG24" s="3"/>
      <c r="DH24" s="3"/>
      <c r="DI24" s="3"/>
      <c r="DJ24" s="3"/>
      <c r="DK24" s="6">
        <f>DD24+DE24</f>
        <v>0</v>
      </c>
      <c r="DL24" s="10">
        <f>DF24/2</f>
        <v>0</v>
      </c>
      <c r="DM24" s="3">
        <f>(DG24*3)+(DH24*5)+(DI24*5)+(DJ24*20)</f>
        <v>0</v>
      </c>
      <c r="DN24" s="11">
        <f>DK24+DL24+DM24</f>
        <v>0</v>
      </c>
    </row>
    <row r="25" spans="1:118" ht="15">
      <c r="A25" s="34">
        <v>13</v>
      </c>
      <c r="B25" s="35">
        <v>4</v>
      </c>
      <c r="C25" s="44" t="s">
        <v>61</v>
      </c>
      <c r="D25" s="9"/>
      <c r="E25" s="45" t="s">
        <v>47</v>
      </c>
      <c r="F25" s="31">
        <f xml:space="preserve"> AB25+AQ25+BE25+BS25</f>
        <v>261.7592325943811</v>
      </c>
      <c r="G25" s="32">
        <f>H25+I25+J25</f>
        <v>303.87</v>
      </c>
      <c r="H25" s="21">
        <f>X25+AM25+BA25+BO25+CC25+CO25+CZ25+DK25</f>
        <v>130.87</v>
      </c>
      <c r="I25" s="7">
        <f>Z25+AO25+BC25+BQ25+CE25+CQ25+DB25+DM25</f>
        <v>25</v>
      </c>
      <c r="J25" s="23">
        <f>R25+AG25+AU25+BI25+BW25+CJ25+CU25+DF25</f>
        <v>148</v>
      </c>
      <c r="K25" s="12">
        <v>32.33</v>
      </c>
      <c r="L25" s="2"/>
      <c r="M25" s="2"/>
      <c r="N25" s="2"/>
      <c r="O25" s="2"/>
      <c r="P25" s="2"/>
      <c r="Q25" s="2"/>
      <c r="R25" s="3">
        <v>39</v>
      </c>
      <c r="S25" s="3"/>
      <c r="T25" s="3"/>
      <c r="U25" s="3">
        <v>1</v>
      </c>
      <c r="V25" s="3"/>
      <c r="W25" s="13"/>
      <c r="X25" s="6">
        <f>IF(K25="DQ",0,K25+L25+M25+N25+O25+P25+Q25)</f>
        <v>32.33</v>
      </c>
      <c r="Y25" s="10">
        <f>R25</f>
        <v>39</v>
      </c>
      <c r="Z25" s="3">
        <f>(S25*5)+(T25*10)+(U25*10)+(V25*15)+(W25*20)</f>
        <v>10</v>
      </c>
      <c r="AA25" s="11">
        <f>IF(K25="DQ",0,X25+Y25+Z25)</f>
        <v>81.33</v>
      </c>
      <c r="AB25" s="30">
        <f>(MIN(AA$5:AA$34)/AA25)*100</f>
        <v>46.919955735890809</v>
      </c>
      <c r="AC25" s="12">
        <v>13.06</v>
      </c>
      <c r="AD25" s="2">
        <v>17.850000000000001</v>
      </c>
      <c r="AE25" s="2"/>
      <c r="AF25" s="2"/>
      <c r="AG25" s="3">
        <v>78</v>
      </c>
      <c r="AH25" s="3"/>
      <c r="AI25" s="3"/>
      <c r="AJ25" s="3"/>
      <c r="AK25" s="3"/>
      <c r="AL25" s="3"/>
      <c r="AM25" s="6">
        <f>IF(AC25="DQ",0,AC25+AD25+AE25+AF25)</f>
        <v>30.910000000000004</v>
      </c>
      <c r="AN25" s="10">
        <f>AG25</f>
        <v>78</v>
      </c>
      <c r="AO25" s="3">
        <f>(AH25*5)+(AI25*10)+(AJ25*10)+(AK25*15)+(AL25*20)</f>
        <v>0</v>
      </c>
      <c r="AP25" s="11">
        <f>IF(AC25="DQ",0,AM25+AN25+AO25)</f>
        <v>108.91</v>
      </c>
      <c r="AQ25" s="30">
        <f>(MIN(AP$5:AP$34)/AP25)*100</f>
        <v>53.916077495179508</v>
      </c>
      <c r="AR25" s="12">
        <v>31.24</v>
      </c>
      <c r="AS25" s="2"/>
      <c r="AT25" s="2"/>
      <c r="AU25" s="3">
        <v>7</v>
      </c>
      <c r="AV25" s="3"/>
      <c r="AW25" s="3"/>
      <c r="AX25" s="3"/>
      <c r="AY25" s="3"/>
      <c r="AZ25" s="3"/>
      <c r="BA25" s="6">
        <f>AR25+AS25+AT25</f>
        <v>31.24</v>
      </c>
      <c r="BB25" s="10">
        <f>AU25</f>
        <v>7</v>
      </c>
      <c r="BC25" s="3">
        <f>(AV25*5)+(AW25*10)+(AX25*10)+(AY25*15)+(AZ25*20)</f>
        <v>0</v>
      </c>
      <c r="BD25" s="11">
        <f>BA25+BB25+BC25</f>
        <v>38.239999999999995</v>
      </c>
      <c r="BE25" s="63">
        <f>(MIN(BD$5:BD$34)/BD25)*100</f>
        <v>100</v>
      </c>
      <c r="BF25" s="12">
        <v>36.39</v>
      </c>
      <c r="BG25" s="2"/>
      <c r="BH25" s="2"/>
      <c r="BI25" s="3">
        <v>24</v>
      </c>
      <c r="BJ25" s="3">
        <v>1</v>
      </c>
      <c r="BK25" s="3">
        <v>1</v>
      </c>
      <c r="BL25" s="3"/>
      <c r="BM25" s="3"/>
      <c r="BN25" s="3"/>
      <c r="BO25" s="6">
        <f>BF25+BG25+BH25</f>
        <v>36.39</v>
      </c>
      <c r="BP25" s="10">
        <f>BI25</f>
        <v>24</v>
      </c>
      <c r="BQ25" s="3">
        <f>(BJ25*5)+(BK25*10)+(BL25*10)+(BM25*15)+(BN25*20)</f>
        <v>15</v>
      </c>
      <c r="BR25" s="11">
        <f>IF(BF25="DQ",0,BO25+BP25+BQ25)</f>
        <v>75.39</v>
      </c>
      <c r="BS25" s="30">
        <f>(MIN(BR$5:BR$34)/BR25)*100</f>
        <v>60.923199363310786</v>
      </c>
      <c r="BT25" s="12"/>
      <c r="BU25" s="2"/>
      <c r="BV25" s="2"/>
      <c r="BW25" s="3"/>
      <c r="BX25" s="3"/>
      <c r="BY25" s="3"/>
      <c r="BZ25" s="3"/>
      <c r="CA25" s="3"/>
      <c r="CB25" s="3"/>
      <c r="CC25" s="6">
        <f>IF(BT25="DQ",0,BT25+BU25+BV25)</f>
        <v>0</v>
      </c>
      <c r="CD25" s="10">
        <f>BW25</f>
        <v>0</v>
      </c>
      <c r="CE25" s="3">
        <f>(BX25*5)+(BY25*10)+(BZ25*10)+(CA25*15)+(CB25*20)</f>
        <v>0</v>
      </c>
      <c r="CF25" s="11">
        <f>IF(BT25="DQ",0,CC25+CD25+CE25)</f>
        <v>0</v>
      </c>
      <c r="CG25" s="30" t="e">
        <f>(MIN(CF$5:CF$34)/CF25)*100</f>
        <v>#DIV/0!</v>
      </c>
      <c r="CH25" s="12"/>
      <c r="CI25" s="2"/>
      <c r="CJ25" s="3"/>
      <c r="CK25" s="3"/>
      <c r="CL25" s="3"/>
      <c r="CM25" s="3"/>
      <c r="CN25" s="3"/>
      <c r="CO25" s="6">
        <f>CH25+CI25</f>
        <v>0</v>
      </c>
      <c r="CP25" s="10">
        <f>CJ25/2</f>
        <v>0</v>
      </c>
      <c r="CQ25" s="3">
        <f>(CJ25*5)+(CK25*10)+(CL25*10)+(CM25*15)+(CN25*20)</f>
        <v>0</v>
      </c>
      <c r="CR25" s="11">
        <f>CO25+CP25+CQ25</f>
        <v>0</v>
      </c>
      <c r="CS25" s="12"/>
      <c r="CT25" s="2"/>
      <c r="CU25" s="3"/>
      <c r="CV25" s="3"/>
      <c r="CW25" s="3"/>
      <c r="CX25" s="3"/>
      <c r="CY25" s="3"/>
      <c r="CZ25" s="6">
        <f>CS25+CT25</f>
        <v>0</v>
      </c>
      <c r="DA25" s="10">
        <f>CU25/2</f>
        <v>0</v>
      </c>
      <c r="DB25" s="3">
        <f>(CV25*3)+(CW25*5)+(CX25*5)+(CY25*20)</f>
        <v>0</v>
      </c>
      <c r="DC25" s="11">
        <f>CZ25+DA25+DB25</f>
        <v>0</v>
      </c>
      <c r="DD25" s="12"/>
      <c r="DE25" s="2"/>
      <c r="DF25" s="3"/>
      <c r="DG25" s="3"/>
      <c r="DH25" s="3"/>
      <c r="DI25" s="3"/>
      <c r="DJ25" s="3"/>
      <c r="DK25" s="6">
        <f>DD25+DE25</f>
        <v>0</v>
      </c>
      <c r="DL25" s="10">
        <f>DF25/2</f>
        <v>0</v>
      </c>
      <c r="DM25" s="3">
        <f>(DG25*3)+(DH25*5)+(DI25*5)+(DJ25*20)</f>
        <v>0</v>
      </c>
      <c r="DN25" s="11">
        <f>DK25+DL25+DM25</f>
        <v>0</v>
      </c>
    </row>
    <row r="26" spans="1:118" ht="15">
      <c r="A26" s="34">
        <v>15</v>
      </c>
      <c r="B26" s="35">
        <v>5</v>
      </c>
      <c r="C26" s="44" t="s">
        <v>60</v>
      </c>
      <c r="D26" s="25"/>
      <c r="E26" s="9" t="s">
        <v>47</v>
      </c>
      <c r="F26" s="31">
        <f xml:space="preserve"> AB26+AQ26+BE26+BS26</f>
        <v>256.1571059113968</v>
      </c>
      <c r="G26" s="32">
        <f>H26+I26+J26</f>
        <v>286.52999999999997</v>
      </c>
      <c r="H26" s="21">
        <f>X26+AM26+BA26+BO26+CC26+CO26+CZ26+DK26</f>
        <v>210.53</v>
      </c>
      <c r="I26" s="7">
        <f>Z26+AO26+BC26+BQ26+CE26+CQ26+DB26+DM26</f>
        <v>10</v>
      </c>
      <c r="J26" s="23">
        <f>R26+AG26+AU26+BI26+BW26+CJ26+CU26+DF26</f>
        <v>66</v>
      </c>
      <c r="K26" s="12">
        <v>42.5</v>
      </c>
      <c r="L26" s="2"/>
      <c r="M26" s="2"/>
      <c r="N26" s="2"/>
      <c r="O26" s="2"/>
      <c r="P26" s="2"/>
      <c r="Q26" s="2"/>
      <c r="R26" s="3">
        <v>1</v>
      </c>
      <c r="S26" s="3"/>
      <c r="T26" s="3"/>
      <c r="U26" s="3">
        <v>1</v>
      </c>
      <c r="V26" s="3"/>
      <c r="W26" s="13"/>
      <c r="X26" s="6">
        <f>IF(K26="DQ",0,K26+L26+M26+N26+O26+P26+Q26)</f>
        <v>42.5</v>
      </c>
      <c r="Y26" s="10">
        <f>R26</f>
        <v>1</v>
      </c>
      <c r="Z26" s="3">
        <f>(S26*5)+(T26*10)+(U26*10)+(V26*15)+(W26*20)</f>
        <v>10</v>
      </c>
      <c r="AA26" s="11">
        <f>IF(K26="DQ",0,X26+Y26+Z26)</f>
        <v>53.5</v>
      </c>
      <c r="AB26" s="30">
        <f>(MIN(AA$5:AA$34)/AA26)*100</f>
        <v>71.327102803738313</v>
      </c>
      <c r="AC26" s="12">
        <v>19.97</v>
      </c>
      <c r="AD26" s="2">
        <v>22.26</v>
      </c>
      <c r="AE26" s="2"/>
      <c r="AF26" s="2"/>
      <c r="AG26" s="3">
        <v>47</v>
      </c>
      <c r="AH26" s="3"/>
      <c r="AI26" s="3"/>
      <c r="AJ26" s="3"/>
      <c r="AK26" s="3"/>
      <c r="AL26" s="3"/>
      <c r="AM26" s="6">
        <f>IF(AC26="DQ",0,AC26+AD26+AE26+AF26)</f>
        <v>42.230000000000004</v>
      </c>
      <c r="AN26" s="10">
        <f>AG26</f>
        <v>47</v>
      </c>
      <c r="AO26" s="3">
        <f>(AH26*5)+(AI26*10)+(AJ26*10)+(AK26*15)+(AL26*20)</f>
        <v>0</v>
      </c>
      <c r="AP26" s="11">
        <f>IF(AC26="DQ",0,AM26+AN26+AO26)</f>
        <v>89.23</v>
      </c>
      <c r="AQ26" s="30">
        <f>(MIN(AP$5:AP$34)/AP26)*100</f>
        <v>65.807463857447047</v>
      </c>
      <c r="AR26" s="12">
        <v>50.9</v>
      </c>
      <c r="AS26" s="2"/>
      <c r="AT26" s="2"/>
      <c r="AU26" s="3">
        <v>8</v>
      </c>
      <c r="AV26" s="3"/>
      <c r="AW26" s="3"/>
      <c r="AX26" s="3"/>
      <c r="AY26" s="3"/>
      <c r="AZ26" s="3"/>
      <c r="BA26" s="6">
        <f>AR26+AS26+AT26</f>
        <v>50.9</v>
      </c>
      <c r="BB26" s="10">
        <f>AU26</f>
        <v>8</v>
      </c>
      <c r="BC26" s="3">
        <f>(AV26*5)+(AW26*10)+(AX26*10)+(AY26*15)+(AZ26*20)</f>
        <v>0</v>
      </c>
      <c r="BD26" s="11">
        <f>BA26+BB26+BC26</f>
        <v>58.9</v>
      </c>
      <c r="BE26" s="30">
        <f>(MIN(BD$5:BD$34)/BD26)*100</f>
        <v>64.923599320882843</v>
      </c>
      <c r="BF26" s="12">
        <v>74.900000000000006</v>
      </c>
      <c r="BG26" s="2"/>
      <c r="BH26" s="2"/>
      <c r="BI26" s="3">
        <v>10</v>
      </c>
      <c r="BJ26" s="3"/>
      <c r="BK26" s="3"/>
      <c r="BL26" s="3"/>
      <c r="BM26" s="3"/>
      <c r="BN26" s="3"/>
      <c r="BO26" s="6">
        <f>BF26+BG26+BH26</f>
        <v>74.900000000000006</v>
      </c>
      <c r="BP26" s="10">
        <f>BI26</f>
        <v>10</v>
      </c>
      <c r="BQ26" s="3">
        <f>(BJ26*5)+(BK26*10)+(BL26*10)+(BM26*15)+(BN26*20)</f>
        <v>0</v>
      </c>
      <c r="BR26" s="11">
        <f>IF(BF26="DQ",0,BO26+BP26+BQ26)</f>
        <v>84.9</v>
      </c>
      <c r="BS26" s="30">
        <f>(MIN(BR$5:BR$34)/BR26)*100</f>
        <v>54.098939929328616</v>
      </c>
      <c r="BT26" s="12"/>
      <c r="BU26" s="2"/>
      <c r="BV26" s="2"/>
      <c r="BW26" s="3"/>
      <c r="BX26" s="3"/>
      <c r="BY26" s="3"/>
      <c r="BZ26" s="3"/>
      <c r="CA26" s="3"/>
      <c r="CB26" s="3"/>
      <c r="CC26" s="6">
        <f>IF(BT26="DQ",0,BT26+BU26+BV26)</f>
        <v>0</v>
      </c>
      <c r="CD26" s="10">
        <f>BW26</f>
        <v>0</v>
      </c>
      <c r="CE26" s="3">
        <f>(BX26*5)+(BY26*10)+(BZ26*10)+(CA26*15)+(CB26*20)</f>
        <v>0</v>
      </c>
      <c r="CF26" s="11">
        <f>IF(BT26="DQ",0,CC26+CD26+CE26)</f>
        <v>0</v>
      </c>
      <c r="CG26" s="30" t="e">
        <f>(MIN(CF$5:CF$34)/CF26)*100</f>
        <v>#DIV/0!</v>
      </c>
      <c r="CH26" s="12"/>
      <c r="CI26" s="2"/>
      <c r="CJ26" s="3"/>
      <c r="CK26" s="3"/>
      <c r="CL26" s="3"/>
      <c r="CM26" s="3"/>
      <c r="CN26" s="3"/>
      <c r="CO26" s="6">
        <f>CH26+CI26</f>
        <v>0</v>
      </c>
      <c r="CP26" s="10">
        <f>CJ26/2</f>
        <v>0</v>
      </c>
      <c r="CQ26" s="3">
        <f>(CJ26*5)+(CK26*10)+(CL26*10)+(CM26*15)+(CN26*20)</f>
        <v>0</v>
      </c>
      <c r="CR26" s="11">
        <f>CO26+CP26+CQ26</f>
        <v>0</v>
      </c>
      <c r="CS26" s="12"/>
      <c r="CT26" s="2"/>
      <c r="CU26" s="3"/>
      <c r="CV26" s="3"/>
      <c r="CW26" s="3"/>
      <c r="CX26" s="3"/>
      <c r="CY26" s="3"/>
      <c r="CZ26" s="6">
        <f>CS26+CT26</f>
        <v>0</v>
      </c>
      <c r="DA26" s="10">
        <f>CU26/2</f>
        <v>0</v>
      </c>
      <c r="DB26" s="3">
        <f>(CV26*3)+(CW26*5)+(CX26*5)+(CY26*20)</f>
        <v>0</v>
      </c>
      <c r="DC26" s="11">
        <f>CZ26+DA26+DB26</f>
        <v>0</v>
      </c>
      <c r="DD26" s="12"/>
      <c r="DE26" s="2"/>
      <c r="DF26" s="3"/>
      <c r="DG26" s="3"/>
      <c r="DH26" s="3"/>
      <c r="DI26" s="3"/>
      <c r="DJ26" s="3"/>
      <c r="DK26" s="6">
        <f>DD26+DE26</f>
        <v>0</v>
      </c>
      <c r="DL26" s="10">
        <f>DF26/2</f>
        <v>0</v>
      </c>
      <c r="DM26" s="3">
        <f>(DG26*3)+(DH26*5)+(DI26*5)+(DJ26*20)</f>
        <v>0</v>
      </c>
      <c r="DN26" s="11">
        <f>DK26+DL26+DM26</f>
        <v>0</v>
      </c>
    </row>
    <row r="27" spans="1:118" ht="15">
      <c r="A27" s="34">
        <v>16</v>
      </c>
      <c r="B27" s="35">
        <v>6</v>
      </c>
      <c r="C27" s="44" t="s">
        <v>50</v>
      </c>
      <c r="D27" s="9"/>
      <c r="E27" s="9" t="s">
        <v>47</v>
      </c>
      <c r="F27" s="31">
        <f xml:space="preserve"> AB27+AQ27+BE27+BS27</f>
        <v>253.70222575036854</v>
      </c>
      <c r="G27" s="32">
        <f>H27+I27+J27</f>
        <v>286.48</v>
      </c>
      <c r="H27" s="21">
        <f>X27+AM27+BA27+BO27+CC27+CO27+CZ27+DK27</f>
        <v>220.48000000000002</v>
      </c>
      <c r="I27" s="7">
        <f>Z27+AO27+BC27+BQ27+CE27+CQ27+DB27+DM27</f>
        <v>15</v>
      </c>
      <c r="J27" s="23">
        <f>R27+AG27+AU27+BI27+BW27+CJ27+CU27+DF27</f>
        <v>51</v>
      </c>
      <c r="K27" s="12">
        <v>53.05</v>
      </c>
      <c r="L27" s="2"/>
      <c r="M27" s="2"/>
      <c r="N27" s="2"/>
      <c r="O27" s="2"/>
      <c r="P27" s="2"/>
      <c r="Q27" s="2"/>
      <c r="R27" s="3">
        <v>2</v>
      </c>
      <c r="S27" s="3"/>
      <c r="T27" s="3"/>
      <c r="U27" s="3"/>
      <c r="V27" s="3"/>
      <c r="W27" s="13"/>
      <c r="X27" s="6">
        <f>IF(K27="DQ",0,K27+L27+M27+N27+O27+P27+Q27)</f>
        <v>53.05</v>
      </c>
      <c r="Y27" s="10">
        <f>R27</f>
        <v>2</v>
      </c>
      <c r="Z27" s="3">
        <f>(S27*5)+(T27*10)+(U27*10)+(V27*15)+(W27*20)</f>
        <v>0</v>
      </c>
      <c r="AA27" s="11">
        <f>IF(K27="DQ",0,X27+Y27+Z27)</f>
        <v>55.05</v>
      </c>
      <c r="AB27" s="30">
        <f>(MIN(AA$5:AA$34)/AA27)*100</f>
        <v>69.318801089918253</v>
      </c>
      <c r="AC27" s="12">
        <v>25.54</v>
      </c>
      <c r="AD27" s="2">
        <v>31.26</v>
      </c>
      <c r="AE27" s="2"/>
      <c r="AF27" s="2"/>
      <c r="AG27" s="3">
        <v>34</v>
      </c>
      <c r="AH27" s="3"/>
      <c r="AI27" s="3"/>
      <c r="AJ27" s="3"/>
      <c r="AK27" s="3"/>
      <c r="AL27" s="3"/>
      <c r="AM27" s="6">
        <f>IF(AC27="DQ",0,AC27+AD27+AE27+AF27)</f>
        <v>56.8</v>
      </c>
      <c r="AN27" s="10">
        <f>AG27</f>
        <v>34</v>
      </c>
      <c r="AO27" s="3">
        <f>(AH27*5)+(AI27*10)+(AJ27*10)+(AK27*15)+(AL27*20)</f>
        <v>0</v>
      </c>
      <c r="AP27" s="11">
        <f>IF(AC27="DQ",0,AM27+AN27+AO27)</f>
        <v>90.8</v>
      </c>
      <c r="AQ27" s="30">
        <f>(MIN(AP$5:AP$34)/AP27)*100</f>
        <v>64.669603524229075</v>
      </c>
      <c r="AR27" s="12">
        <v>45.83</v>
      </c>
      <c r="AS27" s="2"/>
      <c r="AT27" s="2"/>
      <c r="AU27" s="3">
        <v>8</v>
      </c>
      <c r="AV27" s="3"/>
      <c r="AW27" s="3"/>
      <c r="AX27" s="3">
        <v>1</v>
      </c>
      <c r="AY27" s="3"/>
      <c r="AZ27" s="3"/>
      <c r="BA27" s="6">
        <f>AR27+AS27+AT27</f>
        <v>45.83</v>
      </c>
      <c r="BB27" s="10">
        <f>AU27</f>
        <v>8</v>
      </c>
      <c r="BC27" s="3">
        <f>(AV27*5)+(AW27*10)+(AX27*10)+(AY27*15)+(AZ27*20)</f>
        <v>10</v>
      </c>
      <c r="BD27" s="11">
        <f>BA27+BB27+BC27</f>
        <v>63.83</v>
      </c>
      <c r="BE27" s="30">
        <f>(MIN(BD$5:BD$34)/BD27)*100</f>
        <v>59.909133636221199</v>
      </c>
      <c r="BF27" s="12">
        <v>64.8</v>
      </c>
      <c r="BG27" s="2"/>
      <c r="BH27" s="2"/>
      <c r="BI27" s="3">
        <v>7</v>
      </c>
      <c r="BJ27" s="3">
        <v>1</v>
      </c>
      <c r="BK27" s="3"/>
      <c r="BL27" s="3"/>
      <c r="BM27" s="3"/>
      <c r="BN27" s="3"/>
      <c r="BO27" s="6">
        <f>BF27+BG27+BH27</f>
        <v>64.8</v>
      </c>
      <c r="BP27" s="10">
        <f>BI27</f>
        <v>7</v>
      </c>
      <c r="BQ27" s="3">
        <f>(BJ27*5)+(BK27*10)+(BL27*10)+(BM27*15)+(BN27*20)</f>
        <v>5</v>
      </c>
      <c r="BR27" s="11">
        <f>IF(BF27="DQ",0,BO27+BP27+BQ27)</f>
        <v>76.8</v>
      </c>
      <c r="BS27" s="30">
        <f>(MIN(BR$5:BR$34)/BR27)*100</f>
        <v>59.8046875</v>
      </c>
      <c r="BT27" s="12"/>
      <c r="BU27" s="2"/>
      <c r="BV27" s="2"/>
      <c r="BW27" s="3"/>
      <c r="BX27" s="3"/>
      <c r="BY27" s="3"/>
      <c r="BZ27" s="3"/>
      <c r="CA27" s="3"/>
      <c r="CB27" s="3"/>
      <c r="CC27" s="6">
        <f>IF(BT27="DQ",0,BT27+BU27+BV27)</f>
        <v>0</v>
      </c>
      <c r="CD27" s="10">
        <f>BW27</f>
        <v>0</v>
      </c>
      <c r="CE27" s="3">
        <f>(BX27*5)+(BY27*10)+(BZ27*10)+(CA27*15)+(CB27*20)</f>
        <v>0</v>
      </c>
      <c r="CF27" s="11">
        <f>IF(BT27="DQ",0,CC27+CD27+CE27)</f>
        <v>0</v>
      </c>
      <c r="CG27" s="30" t="e">
        <f>(MIN(CF$5:CF$34)/CF27)*100</f>
        <v>#DIV/0!</v>
      </c>
      <c r="CH27" s="12"/>
      <c r="CI27" s="2"/>
      <c r="CJ27" s="3"/>
      <c r="CK27" s="3"/>
      <c r="CL27" s="3"/>
      <c r="CM27" s="3"/>
      <c r="CN27" s="3"/>
      <c r="CO27" s="6">
        <f>CH27+CI27</f>
        <v>0</v>
      </c>
      <c r="CP27" s="10">
        <f>CJ27/2</f>
        <v>0</v>
      </c>
      <c r="CQ27" s="3">
        <f>(CJ27*5)+(CK27*10)+(CL27*10)+(CM27*15)+(CN27*20)</f>
        <v>0</v>
      </c>
      <c r="CR27" s="11">
        <f>CO27+CP27+CQ27</f>
        <v>0</v>
      </c>
      <c r="CS27" s="12"/>
      <c r="CT27" s="2"/>
      <c r="CU27" s="3"/>
      <c r="CV27" s="3"/>
      <c r="CW27" s="3"/>
      <c r="CX27" s="3"/>
      <c r="CY27" s="3"/>
      <c r="CZ27" s="6">
        <f>CS27+CT27</f>
        <v>0</v>
      </c>
      <c r="DA27" s="10">
        <f>CU27/2</f>
        <v>0</v>
      </c>
      <c r="DB27" s="3">
        <f>(CV27*3)+(CW27*5)+(CX27*5)+(CY27*20)</f>
        <v>0</v>
      </c>
      <c r="DC27" s="11">
        <f>CZ27+DA27+DB27</f>
        <v>0</v>
      </c>
      <c r="DD27" s="12"/>
      <c r="DE27" s="2"/>
      <c r="DF27" s="3"/>
      <c r="DG27" s="3"/>
      <c r="DH27" s="3"/>
      <c r="DI27" s="3"/>
      <c r="DJ27" s="3"/>
      <c r="DK27" s="6">
        <f>DD27+DE27</f>
        <v>0</v>
      </c>
      <c r="DL27" s="10">
        <f>DF27/2</f>
        <v>0</v>
      </c>
      <c r="DM27" s="3">
        <f>(DG27*3)+(DH27*5)+(DI27*5)+(DJ27*20)</f>
        <v>0</v>
      </c>
      <c r="DN27" s="11">
        <f>DK27+DL27+DM27</f>
        <v>0</v>
      </c>
    </row>
    <row r="28" spans="1:118" ht="15">
      <c r="A28" s="34">
        <v>18</v>
      </c>
      <c r="B28" s="35">
        <v>7</v>
      </c>
      <c r="C28" s="44" t="s">
        <v>66</v>
      </c>
      <c r="D28" s="25"/>
      <c r="E28" s="45" t="s">
        <v>47</v>
      </c>
      <c r="F28" s="31">
        <f xml:space="preserve"> AB28+AQ28+BE28+BS28</f>
        <v>241.11028033514509</v>
      </c>
      <c r="G28" s="32">
        <f>H28+I28+J28</f>
        <v>300.52</v>
      </c>
      <c r="H28" s="21">
        <f>X28+AM28+BA28+BO28+CC28+CO28+CZ28+DK28</f>
        <v>194.52</v>
      </c>
      <c r="I28" s="7">
        <f>Z28+AO28+BC28+BQ28+CE28+CQ28+DB28+DM28</f>
        <v>20</v>
      </c>
      <c r="J28" s="23">
        <f>R28+AG28+AU28+BI28+BW28+CJ28+CU28+DF28</f>
        <v>86</v>
      </c>
      <c r="K28" s="26">
        <v>48.62</v>
      </c>
      <c r="L28" s="2"/>
      <c r="M28" s="2"/>
      <c r="N28" s="2"/>
      <c r="O28" s="2"/>
      <c r="P28" s="2"/>
      <c r="Q28" s="2"/>
      <c r="R28" s="3">
        <v>7</v>
      </c>
      <c r="S28" s="3"/>
      <c r="T28" s="3"/>
      <c r="U28" s="3">
        <v>1</v>
      </c>
      <c r="V28" s="3"/>
      <c r="W28" s="13"/>
      <c r="X28" s="6">
        <f>IF(K28="DQ",0,K28+L28+M28+N28+O28+P28+Q28)</f>
        <v>48.62</v>
      </c>
      <c r="Y28" s="10">
        <f>R28</f>
        <v>7</v>
      </c>
      <c r="Z28" s="3">
        <f>(S28*5)+(T28*10)+(U28*10)+(V28*15)+(W28*20)</f>
        <v>10</v>
      </c>
      <c r="AA28" s="11">
        <f>IF(K28="DQ",0,X28+Y28+Z28)</f>
        <v>65.62</v>
      </c>
      <c r="AB28" s="30">
        <f>(MIN(AA$5:AA$34)/AA28)*100</f>
        <v>58.153002133495882</v>
      </c>
      <c r="AC28" s="12">
        <v>19.97</v>
      </c>
      <c r="AD28" s="2">
        <v>24.6</v>
      </c>
      <c r="AE28" s="2"/>
      <c r="AF28" s="2"/>
      <c r="AG28" s="3">
        <v>50</v>
      </c>
      <c r="AH28" s="3"/>
      <c r="AI28" s="3"/>
      <c r="AJ28" s="3"/>
      <c r="AK28" s="3"/>
      <c r="AL28" s="3"/>
      <c r="AM28" s="6">
        <f>IF(AC28="DQ",0,AC28+AD28+AE28+AF28)</f>
        <v>44.57</v>
      </c>
      <c r="AN28" s="10">
        <f>AG28</f>
        <v>50</v>
      </c>
      <c r="AO28" s="3">
        <f>(AH28*5)+(AI28*10)+(AJ28*10)+(AK28*15)+(AL28*20)</f>
        <v>0</v>
      </c>
      <c r="AP28" s="11">
        <f>IF(AC28="DQ",0,AM28+AN28+AO28)</f>
        <v>94.57</v>
      </c>
      <c r="AQ28" s="30">
        <f>(MIN(AP$5:AP$34)/AP28)*100</f>
        <v>62.091572380247442</v>
      </c>
      <c r="AR28" s="12">
        <v>46.84</v>
      </c>
      <c r="AS28" s="2"/>
      <c r="AT28" s="2"/>
      <c r="AU28" s="3">
        <v>17</v>
      </c>
      <c r="AV28" s="3"/>
      <c r="AW28" s="3"/>
      <c r="AX28" s="3">
        <v>1</v>
      </c>
      <c r="AY28" s="3"/>
      <c r="AZ28" s="3"/>
      <c r="BA28" s="6">
        <f>AR28+AS28+AT28</f>
        <v>46.84</v>
      </c>
      <c r="BB28" s="10">
        <f>AU28</f>
        <v>17</v>
      </c>
      <c r="BC28" s="3">
        <f>(AV28*5)+(AW28*10)+(AX28*10)+(AY28*15)+(AZ28*20)</f>
        <v>10</v>
      </c>
      <c r="BD28" s="11">
        <f>BA28+BB28+BC28</f>
        <v>73.84</v>
      </c>
      <c r="BE28" s="30">
        <f>(MIN(BD$5:BD$34)/BD28)*100</f>
        <v>51.787648970747554</v>
      </c>
      <c r="BF28" s="12">
        <v>54.49</v>
      </c>
      <c r="BG28" s="2"/>
      <c r="BH28" s="2"/>
      <c r="BI28" s="3">
        <v>12</v>
      </c>
      <c r="BJ28" s="3"/>
      <c r="BK28" s="3"/>
      <c r="BL28" s="3"/>
      <c r="BM28" s="3"/>
      <c r="BN28" s="3"/>
      <c r="BO28" s="6">
        <f>BF28+BG28+BH28</f>
        <v>54.49</v>
      </c>
      <c r="BP28" s="10">
        <f>BI28</f>
        <v>12</v>
      </c>
      <c r="BQ28" s="3">
        <f>(BJ28*5)+(BK28*10)+(BL28*10)+(BM28*15)+(BN28*20)</f>
        <v>0</v>
      </c>
      <c r="BR28" s="11">
        <f>IF(BF28="DQ",0,BO28+BP28+BQ28)</f>
        <v>66.490000000000009</v>
      </c>
      <c r="BS28" s="30">
        <f>(MIN(BR$5:BR$34)/BR28)*100</f>
        <v>69.078056850654221</v>
      </c>
      <c r="BT28" s="12"/>
      <c r="BU28" s="2"/>
      <c r="BV28" s="2"/>
      <c r="BW28" s="3"/>
      <c r="BX28" s="3"/>
      <c r="BY28" s="3"/>
      <c r="BZ28" s="3"/>
      <c r="CA28" s="3"/>
      <c r="CB28" s="3"/>
      <c r="CC28" s="6">
        <f>IF(BT28="DQ",0,BT28+BU28+BV28)</f>
        <v>0</v>
      </c>
      <c r="CD28" s="10">
        <f>BW28</f>
        <v>0</v>
      </c>
      <c r="CE28" s="3">
        <f>(BX28*5)+(BY28*10)+(BZ28*10)+(CA28*15)+(CB28*20)</f>
        <v>0</v>
      </c>
      <c r="CF28" s="11">
        <f>IF(BT28="DQ",0,CC28+CD28+CE28)</f>
        <v>0</v>
      </c>
      <c r="CG28" s="30" t="e">
        <f>(MIN(CF$5:CF$34)/CF28)*100</f>
        <v>#DIV/0!</v>
      </c>
      <c r="CH28" s="12"/>
      <c r="CI28" s="2"/>
      <c r="CJ28" s="3"/>
      <c r="CK28" s="3"/>
      <c r="CL28" s="3"/>
      <c r="CM28" s="3"/>
      <c r="CN28" s="3"/>
      <c r="CO28" s="6">
        <f>CH28+CI28</f>
        <v>0</v>
      </c>
      <c r="CP28" s="10">
        <f>CJ28/2</f>
        <v>0</v>
      </c>
      <c r="CQ28" s="3">
        <f>(CJ28*5)+(CK28*10)+(CL28*10)+(CM28*15)+(CN28*20)</f>
        <v>0</v>
      </c>
      <c r="CR28" s="11">
        <f>CO28+CP28+CQ28</f>
        <v>0</v>
      </c>
      <c r="CS28" s="12"/>
      <c r="CT28" s="2"/>
      <c r="CU28" s="3"/>
      <c r="CV28" s="3"/>
      <c r="CW28" s="3"/>
      <c r="CX28" s="3"/>
      <c r="CY28" s="3"/>
      <c r="CZ28" s="6">
        <f>CS28+CT28</f>
        <v>0</v>
      </c>
      <c r="DA28" s="10">
        <f>CU28/2</f>
        <v>0</v>
      </c>
      <c r="DB28" s="3">
        <f>(CV28*3)+(CW28*5)+(CX28*5)+(CY28*20)</f>
        <v>0</v>
      </c>
      <c r="DC28" s="11">
        <f>CZ28+DA28+DB28</f>
        <v>0</v>
      </c>
      <c r="DD28" s="12"/>
      <c r="DE28" s="2"/>
      <c r="DF28" s="3"/>
      <c r="DG28" s="3"/>
      <c r="DH28" s="3"/>
      <c r="DI28" s="3"/>
      <c r="DJ28" s="3"/>
      <c r="DK28" s="6">
        <f>DD28+DE28</f>
        <v>0</v>
      </c>
      <c r="DL28" s="10">
        <f>DF28/2</f>
        <v>0</v>
      </c>
      <c r="DM28" s="3">
        <f>(DG28*3)+(DH28*5)+(DI28*5)+(DJ28*20)</f>
        <v>0</v>
      </c>
      <c r="DN28" s="11">
        <f>DK28+DL28+DM28</f>
        <v>0</v>
      </c>
    </row>
    <row r="29" spans="1:118" ht="15">
      <c r="A29" s="34">
        <v>21</v>
      </c>
      <c r="B29" s="35">
        <v>8</v>
      </c>
      <c r="C29" s="44" t="s">
        <v>56</v>
      </c>
      <c r="D29" s="9"/>
      <c r="E29" s="45" t="s">
        <v>47</v>
      </c>
      <c r="F29" s="31">
        <f xml:space="preserve"> AB29+AQ29+BE29+BS29</f>
        <v>187.31216446855558</v>
      </c>
      <c r="G29" s="32">
        <f>H29+I29+J29</f>
        <v>404.47</v>
      </c>
      <c r="H29" s="21">
        <f>X29+AM29+BA29+BO29+CC29+CO29+CZ29+DK29</f>
        <v>282.47000000000003</v>
      </c>
      <c r="I29" s="7">
        <f>Z29+AO29+BC29+BQ29+CE29+CQ29+DB29+DM29</f>
        <v>10</v>
      </c>
      <c r="J29" s="23">
        <f>R29+AG29+AU29+BI29+BW29+CJ29+CU29+DF29</f>
        <v>112</v>
      </c>
      <c r="K29" s="12">
        <v>84.65</v>
      </c>
      <c r="L29" s="2"/>
      <c r="M29" s="2"/>
      <c r="N29" s="2"/>
      <c r="O29" s="2"/>
      <c r="P29" s="2"/>
      <c r="Q29" s="2"/>
      <c r="R29" s="3">
        <v>3</v>
      </c>
      <c r="S29" s="3"/>
      <c r="T29" s="3"/>
      <c r="U29" s="3">
        <v>1</v>
      </c>
      <c r="V29" s="3"/>
      <c r="W29" s="13"/>
      <c r="X29" s="6">
        <f>IF(K29="DQ",0,K29+L29+M29+N29+O29+P29+Q29)</f>
        <v>84.65</v>
      </c>
      <c r="Y29" s="10">
        <f>R29</f>
        <v>3</v>
      </c>
      <c r="Z29" s="3">
        <f>(S29*5)+(T29*10)+(U29*10)+(V29*15)+(W29*20)</f>
        <v>10</v>
      </c>
      <c r="AA29" s="11">
        <f>IF(K29="DQ",0,X29+Y29+Z29)</f>
        <v>97.65</v>
      </c>
      <c r="AB29" s="30">
        <f>(MIN(AA$5:AA$34)/AA29)*100</f>
        <v>39.078341013824883</v>
      </c>
      <c r="AC29" s="12">
        <v>28.35</v>
      </c>
      <c r="AD29" s="2">
        <v>33.71</v>
      </c>
      <c r="AE29" s="2"/>
      <c r="AF29" s="2"/>
      <c r="AG29" s="3">
        <v>92</v>
      </c>
      <c r="AH29" s="3"/>
      <c r="AI29" s="3"/>
      <c r="AJ29" s="3"/>
      <c r="AK29" s="3"/>
      <c r="AL29" s="3"/>
      <c r="AM29" s="6">
        <f>IF(AC29="DQ",0,AC29+AD29+AE29+AF29)</f>
        <v>62.06</v>
      </c>
      <c r="AN29" s="10">
        <f>AG29</f>
        <v>92</v>
      </c>
      <c r="AO29" s="3">
        <f>(AH29*5)+(AI29*10)+(AJ29*10)+(AK29*15)+(AL29*20)</f>
        <v>0</v>
      </c>
      <c r="AP29" s="11">
        <f>IF(AC29="DQ",0,AM29+AN29+AO29)</f>
        <v>154.06</v>
      </c>
      <c r="AQ29" s="30">
        <f>(MIN(AP$5:AP$34)/AP29)*100</f>
        <v>38.115020122030373</v>
      </c>
      <c r="AR29" s="12">
        <v>64.069999999999993</v>
      </c>
      <c r="AS29" s="2"/>
      <c r="AT29" s="2"/>
      <c r="AU29" s="3">
        <v>6</v>
      </c>
      <c r="AV29" s="3"/>
      <c r="AW29" s="3"/>
      <c r="AX29" s="3"/>
      <c r="AY29" s="3"/>
      <c r="AZ29" s="3"/>
      <c r="BA29" s="6">
        <f>AR29+AS29+AT29</f>
        <v>64.069999999999993</v>
      </c>
      <c r="BB29" s="10">
        <f>AU29</f>
        <v>6</v>
      </c>
      <c r="BC29" s="3">
        <f>(AV29*5)+(AW29*10)+(AX29*10)+(AY29*15)+(AZ29*20)</f>
        <v>0</v>
      </c>
      <c r="BD29" s="11">
        <f>BA29+BB29+BC29</f>
        <v>70.069999999999993</v>
      </c>
      <c r="BE29" s="30">
        <f>(MIN(BD$5:BD$34)/BD29)*100</f>
        <v>54.573997431140285</v>
      </c>
      <c r="BF29" s="12">
        <v>71.69</v>
      </c>
      <c r="BG29" s="2"/>
      <c r="BH29" s="2"/>
      <c r="BI29" s="3">
        <v>11</v>
      </c>
      <c r="BJ29" s="3"/>
      <c r="BK29" s="3"/>
      <c r="BL29" s="3"/>
      <c r="BM29" s="3"/>
      <c r="BN29" s="3"/>
      <c r="BO29" s="6">
        <f>BF29+BG29+BH29</f>
        <v>71.69</v>
      </c>
      <c r="BP29" s="10">
        <f>BI29</f>
        <v>11</v>
      </c>
      <c r="BQ29" s="3">
        <f>(BJ29*5)+(BK29*10)+(BL29*10)+(BM29*15)+(BN29*20)</f>
        <v>0</v>
      </c>
      <c r="BR29" s="11">
        <f>IF(BF29="DQ",0,BO29+BP29+BQ29)</f>
        <v>82.69</v>
      </c>
      <c r="BS29" s="30">
        <f>(MIN(BR$5:BR$34)/BR29)*100</f>
        <v>55.544805901560046</v>
      </c>
      <c r="BT29" s="12"/>
      <c r="BU29" s="2"/>
      <c r="BV29" s="2"/>
      <c r="BW29" s="3"/>
      <c r="BX29" s="3"/>
      <c r="BY29" s="3"/>
      <c r="BZ29" s="3"/>
      <c r="CA29" s="3"/>
      <c r="CB29" s="3"/>
      <c r="CC29" s="6">
        <f>IF(BT29="DQ",0,BT29+BU29+BV29)</f>
        <v>0</v>
      </c>
      <c r="CD29" s="10">
        <f>BW29</f>
        <v>0</v>
      </c>
      <c r="CE29" s="3">
        <f>(BX29*5)+(BY29*10)+(BZ29*10)+(CA29*15)+(CB29*20)</f>
        <v>0</v>
      </c>
      <c r="CF29" s="11">
        <f>IF(BT29="DQ",0,CC29+CD29+CE29)</f>
        <v>0</v>
      </c>
      <c r="CG29" s="30" t="e">
        <f>(MIN(CF$5:CF$34)/CF29)*100</f>
        <v>#DIV/0!</v>
      </c>
      <c r="CH29" s="12"/>
      <c r="CI29" s="2"/>
      <c r="CJ29" s="3"/>
      <c r="CK29" s="3"/>
      <c r="CL29" s="3"/>
      <c r="CM29" s="3"/>
      <c r="CN29" s="3"/>
      <c r="CO29" s="6">
        <f>CH29+CI29</f>
        <v>0</v>
      </c>
      <c r="CP29" s="10">
        <f>CJ29/2</f>
        <v>0</v>
      </c>
      <c r="CQ29" s="3">
        <f>(CJ29*5)+(CK29*10)+(CL29*10)+(CM29*15)+(CN29*20)</f>
        <v>0</v>
      </c>
      <c r="CR29" s="11">
        <f>CO29+CP29+CQ29</f>
        <v>0</v>
      </c>
      <c r="CS29" s="12"/>
      <c r="CT29" s="2"/>
      <c r="CU29" s="3"/>
      <c r="CV29" s="3"/>
      <c r="CW29" s="3"/>
      <c r="CX29" s="3"/>
      <c r="CY29" s="3"/>
      <c r="CZ29" s="6">
        <f>CS29+CT29</f>
        <v>0</v>
      </c>
      <c r="DA29" s="10">
        <f>CU29/2</f>
        <v>0</v>
      </c>
      <c r="DB29" s="3">
        <f>(CV29*3)+(CW29*5)+(CX29*5)+(CY29*20)</f>
        <v>0</v>
      </c>
      <c r="DC29" s="11">
        <f>CZ29+DA29+DB29</f>
        <v>0</v>
      </c>
      <c r="DD29" s="12"/>
      <c r="DE29" s="2"/>
      <c r="DF29" s="3"/>
      <c r="DG29" s="3"/>
      <c r="DH29" s="3"/>
      <c r="DI29" s="3"/>
      <c r="DJ29" s="3"/>
      <c r="DK29" s="6">
        <f>DD29+DE29</f>
        <v>0</v>
      </c>
      <c r="DL29" s="10">
        <f>DF29/2</f>
        <v>0</v>
      </c>
      <c r="DM29" s="3">
        <f>(DG29*3)+(DH29*5)+(DI29*5)+(DJ29*20)</f>
        <v>0</v>
      </c>
      <c r="DN29" s="11">
        <f>DK29+DL29+DM29</f>
        <v>0</v>
      </c>
    </row>
    <row r="30" spans="1:118" ht="15">
      <c r="A30" s="34">
        <v>23</v>
      </c>
      <c r="B30" s="35">
        <v>9</v>
      </c>
      <c r="C30" s="44" t="s">
        <v>46</v>
      </c>
      <c r="D30" s="25"/>
      <c r="E30" s="45" t="s">
        <v>47</v>
      </c>
      <c r="F30" s="31">
        <f xml:space="preserve"> AB30+AQ30+BE30+BS30</f>
        <v>171.9931818879852</v>
      </c>
      <c r="G30" s="32">
        <f>H30+I30+J30</f>
        <v>429.38</v>
      </c>
      <c r="H30" s="21">
        <f>X30+AM30+BA30+BO30+CC30+CO30+CZ30+DK30</f>
        <v>285.38</v>
      </c>
      <c r="I30" s="7">
        <f>Z30+AO30+BC30+BQ30+CE30+CQ30+DB30+DM30</f>
        <v>10</v>
      </c>
      <c r="J30" s="23">
        <f>R30+AG30+AU30+BI30+BW30+CJ30+CU30+DF30</f>
        <v>134</v>
      </c>
      <c r="K30" s="12">
        <v>49.35</v>
      </c>
      <c r="L30" s="2"/>
      <c r="M30" s="2"/>
      <c r="N30" s="2"/>
      <c r="O30" s="2"/>
      <c r="P30" s="2"/>
      <c r="Q30" s="2"/>
      <c r="R30" s="3">
        <v>16</v>
      </c>
      <c r="S30" s="3"/>
      <c r="T30" s="3"/>
      <c r="U30" s="3">
        <v>1</v>
      </c>
      <c r="V30" s="3"/>
      <c r="W30" s="13"/>
      <c r="X30" s="6">
        <f>IF(K30="DQ",0,K30+L30+M30+N30+O30+P30+Q30)</f>
        <v>49.35</v>
      </c>
      <c r="Y30" s="10">
        <f>R30</f>
        <v>16</v>
      </c>
      <c r="Z30" s="3">
        <f>(S30*5)+(T30*10)+(U30*10)+(V30*15)+(W30*20)</f>
        <v>10</v>
      </c>
      <c r="AA30" s="11">
        <f>IF(K30="DQ",0,X30+Y30+Z30)</f>
        <v>75.349999999999994</v>
      </c>
      <c r="AB30" s="30">
        <f>(MIN(AA$5:AA$34)/AA30)*100</f>
        <v>50.643662906436624</v>
      </c>
      <c r="AC30" s="12">
        <v>42.84</v>
      </c>
      <c r="AD30" s="2">
        <v>37.33</v>
      </c>
      <c r="AE30" s="2"/>
      <c r="AF30" s="2"/>
      <c r="AG30" s="3">
        <v>64</v>
      </c>
      <c r="AH30" s="3"/>
      <c r="AI30" s="3"/>
      <c r="AJ30" s="3"/>
      <c r="AK30" s="3"/>
      <c r="AL30" s="3"/>
      <c r="AM30" s="6">
        <f>IF(AC30="DQ",0,AC30+AD30+AE30+AF30)</f>
        <v>80.17</v>
      </c>
      <c r="AN30" s="10">
        <f>AG30</f>
        <v>64</v>
      </c>
      <c r="AO30" s="3">
        <f>(AH30*5)+(AI30*10)+(AJ30*10)+(AK30*15)+(AL30*20)</f>
        <v>0</v>
      </c>
      <c r="AP30" s="11">
        <f>IF(AC30="DQ",0,AM30+AN30+AO30)</f>
        <v>144.17000000000002</v>
      </c>
      <c r="AQ30" s="30">
        <f>(MIN(AP$5:AP$34)/AP30)*100</f>
        <v>40.72969411111881</v>
      </c>
      <c r="AR30" s="12">
        <v>67.33</v>
      </c>
      <c r="AS30" s="2"/>
      <c r="AT30" s="2"/>
      <c r="AU30" s="3">
        <v>24</v>
      </c>
      <c r="AV30" s="3"/>
      <c r="AW30" s="3"/>
      <c r="AX30" s="3"/>
      <c r="AY30" s="3"/>
      <c r="AZ30" s="3"/>
      <c r="BA30" s="6">
        <f>AR30+AS30+AT30</f>
        <v>67.33</v>
      </c>
      <c r="BB30" s="10">
        <f>AU30</f>
        <v>24</v>
      </c>
      <c r="BC30" s="3">
        <f>(AV30*5)+(AW30*10)+(AX30*10)+(AY30*15)+(AZ30*20)</f>
        <v>0</v>
      </c>
      <c r="BD30" s="11">
        <f>BA30+BB30+BC30</f>
        <v>91.33</v>
      </c>
      <c r="BE30" s="30">
        <f>(MIN(BD$5:BD$34)/BD30)*100</f>
        <v>41.870141246030876</v>
      </c>
      <c r="BF30" s="12">
        <v>88.53</v>
      </c>
      <c r="BG30" s="2"/>
      <c r="BH30" s="2"/>
      <c r="BI30" s="3">
        <v>30</v>
      </c>
      <c r="BJ30" s="3"/>
      <c r="BK30" s="3"/>
      <c r="BL30" s="3"/>
      <c r="BM30" s="3"/>
      <c r="BN30" s="3"/>
      <c r="BO30" s="6">
        <f>BF30+BG30+BH30</f>
        <v>88.53</v>
      </c>
      <c r="BP30" s="10">
        <f>BI30</f>
        <v>30</v>
      </c>
      <c r="BQ30" s="3">
        <f>(BJ30*5)+(BK30*10)+(BL30*10)+(BM30*15)+(BN30*20)</f>
        <v>0</v>
      </c>
      <c r="BR30" s="11">
        <f>IF(BF30="DQ",0,BO30+BP30+BQ30)</f>
        <v>118.53</v>
      </c>
      <c r="BS30" s="30">
        <f>(MIN(BR$5:BR$34)/BR30)*100</f>
        <v>38.749683624398884</v>
      </c>
      <c r="BT30" s="12"/>
      <c r="BU30" s="2"/>
      <c r="BV30" s="2"/>
      <c r="BW30" s="3"/>
      <c r="BX30" s="3"/>
      <c r="BY30" s="3"/>
      <c r="BZ30" s="3"/>
      <c r="CA30" s="3"/>
      <c r="CB30" s="3"/>
      <c r="CC30" s="6">
        <f>IF(BT30="DQ",0,BT30+BU30+BV30)</f>
        <v>0</v>
      </c>
      <c r="CD30" s="10">
        <f>BW30</f>
        <v>0</v>
      </c>
      <c r="CE30" s="3">
        <f>(BX30*5)+(BY30*10)+(BZ30*10)+(CA30*15)+(CB30*20)</f>
        <v>0</v>
      </c>
      <c r="CF30" s="11">
        <f>IF(BT30="DQ",0,CC30+CD30+CE30)</f>
        <v>0</v>
      </c>
      <c r="CG30" s="30" t="e">
        <f>(MIN(CF$5:CF$34)/CF30)*100</f>
        <v>#DIV/0!</v>
      </c>
      <c r="CH30" s="12"/>
      <c r="CI30" s="2"/>
      <c r="CJ30" s="3"/>
      <c r="CK30" s="3"/>
      <c r="CL30" s="3"/>
      <c r="CM30" s="3"/>
      <c r="CN30" s="3"/>
      <c r="CO30" s="6">
        <f>CH30+CI30</f>
        <v>0</v>
      </c>
      <c r="CP30" s="10">
        <f>CJ30/2</f>
        <v>0</v>
      </c>
      <c r="CQ30" s="3">
        <f>(CJ30*5)+(CK30*10)+(CL30*10)+(CM30*15)+(CN30*20)</f>
        <v>0</v>
      </c>
      <c r="CR30" s="11">
        <f>CO30+CP30+CQ30</f>
        <v>0</v>
      </c>
      <c r="CS30" s="12"/>
      <c r="CT30" s="2"/>
      <c r="CU30" s="3"/>
      <c r="CV30" s="3"/>
      <c r="CW30" s="3"/>
      <c r="CX30" s="3"/>
      <c r="CY30" s="3"/>
      <c r="CZ30" s="6">
        <f>CS30+CT30</f>
        <v>0</v>
      </c>
      <c r="DA30" s="10">
        <f>CU30/2</f>
        <v>0</v>
      </c>
      <c r="DB30" s="3">
        <f>(CV30*3)+(CW30*5)+(CX30*5)+(CY30*20)</f>
        <v>0</v>
      </c>
      <c r="DC30" s="11">
        <f>CZ30+DA30+DB30</f>
        <v>0</v>
      </c>
      <c r="DD30" s="12"/>
      <c r="DE30" s="2"/>
      <c r="DF30" s="3"/>
      <c r="DG30" s="3"/>
      <c r="DH30" s="3"/>
      <c r="DI30" s="3"/>
      <c r="DJ30" s="3"/>
      <c r="DK30" s="6">
        <f>DD30+DE30</f>
        <v>0</v>
      </c>
      <c r="DL30" s="10">
        <f>DF30/2</f>
        <v>0</v>
      </c>
      <c r="DM30" s="3">
        <f>(DG30*3)+(DH30*5)+(DI30*5)+(DJ30*20)</f>
        <v>0</v>
      </c>
      <c r="DN30" s="11">
        <f>DK30+DL30+DM30</f>
        <v>0</v>
      </c>
    </row>
    <row r="31" spans="1:118" ht="15">
      <c r="A31" s="34">
        <v>24</v>
      </c>
      <c r="B31" s="35">
        <v>10</v>
      </c>
      <c r="C31" s="8" t="s">
        <v>51</v>
      </c>
      <c r="D31" s="9"/>
      <c r="E31" s="45" t="s">
        <v>47</v>
      </c>
      <c r="F31" s="31">
        <f xml:space="preserve"> AB31+AQ31+BE31+BS31</f>
        <v>107.54995648714856</v>
      </c>
      <c r="G31" s="32">
        <f>H31+I31+J31</f>
        <v>694.71</v>
      </c>
      <c r="H31" s="21">
        <f>X31+AM31+BA31+BO31+CC31+CO31+CZ31+DK31</f>
        <v>307.70999999999998</v>
      </c>
      <c r="I31" s="7">
        <f>Z31+AO31+BC31+BQ31+CE31+CQ31+DB31+DM31</f>
        <v>90</v>
      </c>
      <c r="J31" s="23">
        <f>R31+AG31+AU31+BI31+BW31+CJ31+CU31+DF31</f>
        <v>297</v>
      </c>
      <c r="K31" s="12">
        <v>70.989999999999995</v>
      </c>
      <c r="L31" s="2"/>
      <c r="M31" s="2"/>
      <c r="N31" s="2"/>
      <c r="O31" s="2"/>
      <c r="P31" s="2"/>
      <c r="Q31" s="2"/>
      <c r="R31" s="3">
        <v>46</v>
      </c>
      <c r="S31" s="3"/>
      <c r="T31" s="3">
        <v>2</v>
      </c>
      <c r="U31" s="3"/>
      <c r="V31" s="3"/>
      <c r="W31" s="13"/>
      <c r="X31" s="6">
        <f>IF(K31="DQ",0,K31+L31+M31+N31+O31+P31+Q31)</f>
        <v>70.989999999999995</v>
      </c>
      <c r="Y31" s="10">
        <f>R31</f>
        <v>46</v>
      </c>
      <c r="Z31" s="3">
        <f>(S31*5)+(T31*10)+(U31*10)+(V31*15)+(W31*20)</f>
        <v>20</v>
      </c>
      <c r="AA31" s="11">
        <f>IF(K31="DQ",0,X31+Y31+Z31)</f>
        <v>136.99</v>
      </c>
      <c r="AB31" s="30">
        <f>(MIN(AA$5:AA$34)/AA31)*100</f>
        <v>27.856047886707053</v>
      </c>
      <c r="AC31" s="12">
        <v>30</v>
      </c>
      <c r="AD31" s="2">
        <v>29.71</v>
      </c>
      <c r="AE31" s="2"/>
      <c r="AF31" s="2"/>
      <c r="AG31" s="3">
        <v>124</v>
      </c>
      <c r="AH31" s="3"/>
      <c r="AI31" s="3"/>
      <c r="AJ31" s="3"/>
      <c r="AK31" s="3"/>
      <c r="AL31" s="3"/>
      <c r="AM31" s="6">
        <f>IF(AC31="DQ",0,AC31+AD31+AE31+AF31)</f>
        <v>59.71</v>
      </c>
      <c r="AN31" s="10">
        <f>AG31</f>
        <v>124</v>
      </c>
      <c r="AO31" s="3">
        <f>(AH31*5)+(AI31*10)+(AJ31*10)+(AK31*15)+(AL31*20)</f>
        <v>0</v>
      </c>
      <c r="AP31" s="11">
        <f>IF(AC31="DQ",0,AM31+AN31+AO31)</f>
        <v>183.71</v>
      </c>
      <c r="AQ31" s="30">
        <f>(MIN(AP$5:AP$34)/AP31)*100</f>
        <v>31.963420608567851</v>
      </c>
      <c r="AR31" s="12">
        <v>94.32</v>
      </c>
      <c r="AS31" s="2"/>
      <c r="AT31" s="2"/>
      <c r="AU31" s="3">
        <v>80</v>
      </c>
      <c r="AV31" s="3"/>
      <c r="AW31" s="3">
        <v>2</v>
      </c>
      <c r="AX31" s="3">
        <v>3</v>
      </c>
      <c r="AY31" s="3"/>
      <c r="AZ31" s="3"/>
      <c r="BA31" s="6">
        <f>AR31+AS31+AT31</f>
        <v>94.32</v>
      </c>
      <c r="BB31" s="10">
        <f>AU31</f>
        <v>80</v>
      </c>
      <c r="BC31" s="3">
        <f>(AV31*5)+(AW31*10)+(AX31*10)+(AY31*15)+(AZ31*20)</f>
        <v>50</v>
      </c>
      <c r="BD31" s="11">
        <f>BA31+BB31+BC31</f>
        <v>224.32</v>
      </c>
      <c r="BE31" s="30">
        <f>(MIN(BD$5:BD$34)/BD31)*100</f>
        <v>17.047075606276746</v>
      </c>
      <c r="BF31" s="12">
        <v>82.69</v>
      </c>
      <c r="BG31" s="2"/>
      <c r="BH31" s="2"/>
      <c r="BI31" s="3">
        <v>47</v>
      </c>
      <c r="BJ31" s="3"/>
      <c r="BK31" s="3"/>
      <c r="BL31" s="3">
        <v>2</v>
      </c>
      <c r="BM31" s="3"/>
      <c r="BN31" s="3"/>
      <c r="BO31" s="6">
        <f>BF31+BG31+BH31</f>
        <v>82.69</v>
      </c>
      <c r="BP31" s="10">
        <f>BI31</f>
        <v>47</v>
      </c>
      <c r="BQ31" s="3">
        <f>(BJ31*5)+(BK31*10)+(BL31*10)+(BM31*15)+(BN31*20)</f>
        <v>20</v>
      </c>
      <c r="BR31" s="11">
        <f>IF(BF31="DQ",0,BO31+BP31+BQ31)</f>
        <v>149.69</v>
      </c>
      <c r="BS31" s="30">
        <f>(MIN(BR$5:BR$34)/BR31)*100</f>
        <v>30.683412385596903</v>
      </c>
      <c r="BT31" s="12"/>
      <c r="BU31" s="2"/>
      <c r="BV31" s="2"/>
      <c r="BW31" s="3"/>
      <c r="BX31" s="3"/>
      <c r="BY31" s="3"/>
      <c r="BZ31" s="3"/>
      <c r="CA31" s="3"/>
      <c r="CB31" s="3"/>
      <c r="CC31" s="6">
        <f>IF(BT31="DQ",0,BT31+BU31+BV31)</f>
        <v>0</v>
      </c>
      <c r="CD31" s="10">
        <f>BW31</f>
        <v>0</v>
      </c>
      <c r="CE31" s="3">
        <f>(BX31*5)+(BY31*10)+(BZ31*10)+(CA31*15)+(CB31*20)</f>
        <v>0</v>
      </c>
      <c r="CF31" s="11">
        <f>IF(BT31="DQ",0,CC31+CD31+CE31)</f>
        <v>0</v>
      </c>
      <c r="CG31" s="30" t="e">
        <f>(MIN(CF$5:CF$34)/CF31)*100</f>
        <v>#DIV/0!</v>
      </c>
      <c r="CH31" s="12"/>
      <c r="CI31" s="2"/>
      <c r="CJ31" s="3"/>
      <c r="CK31" s="3"/>
      <c r="CL31" s="3"/>
      <c r="CM31" s="3"/>
      <c r="CN31" s="3"/>
      <c r="CO31" s="6">
        <f>CH31+CI31</f>
        <v>0</v>
      </c>
      <c r="CP31" s="10">
        <f>CJ31/2</f>
        <v>0</v>
      </c>
      <c r="CQ31" s="3">
        <f>(CJ31*5)+(CK31*10)+(CL31*10)+(CM31*15)+(CN31*20)</f>
        <v>0</v>
      </c>
      <c r="CR31" s="11">
        <f>CO31+CP31+CQ31</f>
        <v>0</v>
      </c>
      <c r="CS31" s="12"/>
      <c r="CT31" s="2"/>
      <c r="CU31" s="3"/>
      <c r="CV31" s="3"/>
      <c r="CW31" s="3"/>
      <c r="CX31" s="3"/>
      <c r="CY31" s="3"/>
      <c r="CZ31" s="6">
        <f>CS31+CT31</f>
        <v>0</v>
      </c>
      <c r="DA31" s="10">
        <f>CU31/2</f>
        <v>0</v>
      </c>
      <c r="DB31" s="3">
        <f>(CV31*3)+(CW31*5)+(CX31*5)+(CY31*20)</f>
        <v>0</v>
      </c>
      <c r="DC31" s="11">
        <f>CZ31+DA31+DB31</f>
        <v>0</v>
      </c>
      <c r="DD31" s="12"/>
      <c r="DE31" s="2"/>
      <c r="DF31" s="3"/>
      <c r="DG31" s="3"/>
      <c r="DH31" s="3"/>
      <c r="DI31" s="3"/>
      <c r="DJ31" s="3"/>
      <c r="DK31" s="6">
        <f>DD31+DE31</f>
        <v>0</v>
      </c>
      <c r="DL31" s="10">
        <f>DF31/2</f>
        <v>0</v>
      </c>
      <c r="DM31" s="3">
        <f>(DG31*3)+(DH31*5)+(DI31*5)+(DJ31*20)</f>
        <v>0</v>
      </c>
      <c r="DN31" s="11">
        <f>DK31+DL31+DM31</f>
        <v>0</v>
      </c>
    </row>
    <row r="32" spans="1:118" ht="15">
      <c r="A32" s="34"/>
      <c r="B32" s="35"/>
      <c r="C32" s="61"/>
      <c r="D32" s="58"/>
      <c r="E32" s="58"/>
      <c r="F32" s="31"/>
      <c r="G32" s="32"/>
      <c r="H32" s="21"/>
      <c r="I32" s="7"/>
      <c r="J32" s="23"/>
      <c r="K32" s="12"/>
      <c r="L32" s="2"/>
      <c r="M32" s="2"/>
      <c r="N32" s="2"/>
      <c r="O32" s="2"/>
      <c r="P32" s="2"/>
      <c r="Q32" s="2"/>
      <c r="R32" s="3"/>
      <c r="S32" s="3"/>
      <c r="T32" s="3"/>
      <c r="U32" s="3"/>
      <c r="V32" s="3"/>
      <c r="W32" s="13"/>
      <c r="X32" s="6"/>
      <c r="Y32" s="10"/>
      <c r="Z32" s="3"/>
      <c r="AA32" s="11"/>
      <c r="AB32" s="30"/>
      <c r="AC32" s="12"/>
      <c r="AD32" s="2"/>
      <c r="AE32" s="2"/>
      <c r="AF32" s="2"/>
      <c r="AG32" s="3"/>
      <c r="AH32" s="3"/>
      <c r="AI32" s="3"/>
      <c r="AJ32" s="3"/>
      <c r="AK32" s="3"/>
      <c r="AL32" s="3"/>
      <c r="AM32" s="6"/>
      <c r="AN32" s="10"/>
      <c r="AO32" s="3"/>
      <c r="AP32" s="11"/>
      <c r="AQ32" s="30"/>
      <c r="AR32" s="12"/>
      <c r="AS32" s="2"/>
      <c r="AT32" s="2"/>
      <c r="AU32" s="3"/>
      <c r="AV32" s="3"/>
      <c r="AW32" s="3"/>
      <c r="AX32" s="3"/>
      <c r="AY32" s="3"/>
      <c r="AZ32" s="3"/>
      <c r="BA32" s="6"/>
      <c r="BB32" s="10"/>
      <c r="BC32" s="3"/>
      <c r="BD32" s="11"/>
      <c r="BE32" s="30"/>
      <c r="BF32" s="12"/>
      <c r="BG32" s="2"/>
      <c r="BH32" s="2"/>
      <c r="BI32" s="3"/>
      <c r="BJ32" s="3"/>
      <c r="BK32" s="3"/>
      <c r="BL32" s="3"/>
      <c r="BM32" s="3"/>
      <c r="BN32" s="3"/>
      <c r="BO32" s="6"/>
      <c r="BP32" s="10"/>
      <c r="BQ32" s="3"/>
      <c r="BR32" s="11"/>
      <c r="BS32" s="30"/>
      <c r="BT32" s="12"/>
      <c r="BU32" s="2"/>
      <c r="BV32" s="2"/>
      <c r="BW32" s="3"/>
      <c r="BX32" s="3"/>
      <c r="BY32" s="3"/>
      <c r="BZ32" s="3"/>
      <c r="CA32" s="3"/>
      <c r="CB32" s="3"/>
      <c r="CC32" s="6"/>
      <c r="CD32" s="10"/>
      <c r="CE32" s="3"/>
      <c r="CF32" s="11"/>
      <c r="CG32" s="30"/>
      <c r="CH32" s="12"/>
      <c r="CI32" s="2"/>
      <c r="CJ32" s="3"/>
      <c r="CK32" s="3"/>
      <c r="CL32" s="3"/>
      <c r="CM32" s="3"/>
      <c r="CN32" s="3"/>
      <c r="CO32" s="6"/>
      <c r="CP32" s="10"/>
      <c r="CQ32" s="3"/>
      <c r="CR32" s="11"/>
      <c r="CS32" s="12"/>
      <c r="CT32" s="2"/>
      <c r="CU32" s="3"/>
      <c r="CV32" s="3"/>
      <c r="CW32" s="3"/>
      <c r="CX32" s="3"/>
      <c r="CY32" s="3"/>
      <c r="CZ32" s="6"/>
      <c r="DA32" s="10"/>
      <c r="DB32" s="3"/>
      <c r="DC32" s="11"/>
      <c r="DD32" s="12"/>
      <c r="DE32" s="2"/>
      <c r="DF32" s="3"/>
      <c r="DG32" s="3"/>
      <c r="DH32" s="3"/>
      <c r="DI32" s="3"/>
      <c r="DJ32" s="3"/>
      <c r="DK32" s="6"/>
      <c r="DL32" s="10"/>
      <c r="DM32" s="3"/>
      <c r="DN32" s="11"/>
    </row>
    <row r="33" spans="1:118" ht="15">
      <c r="A33" s="34"/>
      <c r="B33" s="35"/>
      <c r="C33" s="61" t="s">
        <v>53</v>
      </c>
      <c r="D33" s="58"/>
      <c r="E33" s="58"/>
      <c r="F33" s="31"/>
      <c r="G33" s="32"/>
      <c r="H33" s="21"/>
      <c r="I33" s="7"/>
      <c r="J33" s="23"/>
      <c r="K33" s="12"/>
      <c r="L33" s="2"/>
      <c r="M33" s="2"/>
      <c r="N33" s="2"/>
      <c r="O33" s="2"/>
      <c r="P33" s="2"/>
      <c r="Q33" s="2"/>
      <c r="R33" s="3"/>
      <c r="S33" s="3"/>
      <c r="T33" s="3"/>
      <c r="U33" s="3"/>
      <c r="V33" s="3"/>
      <c r="W33" s="13"/>
      <c r="X33" s="6"/>
      <c r="Y33" s="10"/>
      <c r="Z33" s="3"/>
      <c r="AA33" s="11"/>
      <c r="AB33" s="30"/>
      <c r="AC33" s="12"/>
      <c r="AD33" s="2"/>
      <c r="AE33" s="2"/>
      <c r="AF33" s="2"/>
      <c r="AG33" s="3"/>
      <c r="AH33" s="3"/>
      <c r="AI33" s="3"/>
      <c r="AJ33" s="3"/>
      <c r="AK33" s="3"/>
      <c r="AL33" s="3"/>
      <c r="AM33" s="6"/>
      <c r="AN33" s="10"/>
      <c r="AO33" s="3"/>
      <c r="AP33" s="11"/>
      <c r="AQ33" s="30"/>
      <c r="AR33" s="12"/>
      <c r="AS33" s="2"/>
      <c r="AT33" s="2"/>
      <c r="AU33" s="3"/>
      <c r="AV33" s="3"/>
      <c r="AW33" s="3"/>
      <c r="AX33" s="3"/>
      <c r="AY33" s="3"/>
      <c r="AZ33" s="3"/>
      <c r="BA33" s="6"/>
      <c r="BB33" s="10"/>
      <c r="BC33" s="3"/>
      <c r="BD33" s="11"/>
      <c r="BE33" s="30"/>
      <c r="BF33" s="12"/>
      <c r="BG33" s="2"/>
      <c r="BH33" s="2"/>
      <c r="BI33" s="3"/>
      <c r="BJ33" s="3"/>
      <c r="BK33" s="3"/>
      <c r="BL33" s="3"/>
      <c r="BM33" s="3"/>
      <c r="BN33" s="3"/>
      <c r="BO33" s="6"/>
      <c r="BP33" s="10"/>
      <c r="BQ33" s="3"/>
      <c r="BR33" s="11"/>
      <c r="BS33" s="30"/>
      <c r="BT33" s="12"/>
      <c r="BU33" s="2"/>
      <c r="BV33" s="2"/>
      <c r="BW33" s="3"/>
      <c r="BX33" s="3"/>
      <c r="BY33" s="3"/>
      <c r="BZ33" s="3"/>
      <c r="CA33" s="3"/>
      <c r="CB33" s="3"/>
      <c r="CC33" s="6"/>
      <c r="CD33" s="10"/>
      <c r="CE33" s="3"/>
      <c r="CF33" s="11"/>
      <c r="CG33" s="30"/>
      <c r="CH33" s="12"/>
      <c r="CI33" s="2"/>
      <c r="CJ33" s="3"/>
      <c r="CK33" s="3"/>
      <c r="CL33" s="3"/>
      <c r="CM33" s="3"/>
      <c r="CN33" s="3"/>
      <c r="CO33" s="6"/>
      <c r="CP33" s="10"/>
      <c r="CQ33" s="3"/>
      <c r="CR33" s="11"/>
      <c r="CS33" s="12"/>
      <c r="CT33" s="2"/>
      <c r="CU33" s="3"/>
      <c r="CV33" s="3"/>
      <c r="CW33" s="3"/>
      <c r="CX33" s="3"/>
      <c r="CY33" s="3"/>
      <c r="CZ33" s="6"/>
      <c r="DA33" s="10"/>
      <c r="DB33" s="3"/>
      <c r="DC33" s="11"/>
      <c r="DD33" s="12"/>
      <c r="DE33" s="2"/>
      <c r="DF33" s="3"/>
      <c r="DG33" s="3"/>
      <c r="DH33" s="3"/>
      <c r="DI33" s="3"/>
      <c r="DJ33" s="3"/>
      <c r="DK33" s="6"/>
      <c r="DL33" s="10"/>
      <c r="DM33" s="3"/>
      <c r="DN33" s="11"/>
    </row>
    <row r="34" spans="1:118" ht="15">
      <c r="A34" s="34">
        <v>12</v>
      </c>
      <c r="B34" s="35">
        <v>1</v>
      </c>
      <c r="C34" s="44" t="s">
        <v>52</v>
      </c>
      <c r="D34" s="25"/>
      <c r="E34" s="45" t="s">
        <v>53</v>
      </c>
      <c r="F34" s="31">
        <f xml:space="preserve"> AB34+AQ34+BE34+BS34</f>
        <v>263.62333111102049</v>
      </c>
      <c r="G34" s="32">
        <f>H34+I34+J34</f>
        <v>295.28999999999996</v>
      </c>
      <c r="H34" s="21">
        <f>X34+AM34+BA34+BO34+CC34+CO34+CZ34+DK34</f>
        <v>206.29</v>
      </c>
      <c r="I34" s="7">
        <f>Z34+AO34+BC34+BQ34+CE34+CQ34+DB34+DM34</f>
        <v>0</v>
      </c>
      <c r="J34" s="23">
        <f>R34+AG34+AU34+BI34+BW34+CJ34+CU34+DF34</f>
        <v>89</v>
      </c>
      <c r="K34" s="12">
        <v>43.51</v>
      </c>
      <c r="L34" s="2"/>
      <c r="M34" s="2"/>
      <c r="N34" s="2"/>
      <c r="O34" s="2"/>
      <c r="P34" s="2"/>
      <c r="Q34" s="2"/>
      <c r="R34" s="3">
        <v>4</v>
      </c>
      <c r="S34" s="3"/>
      <c r="T34" s="3"/>
      <c r="U34" s="3"/>
      <c r="V34" s="3"/>
      <c r="W34" s="13"/>
      <c r="X34" s="6">
        <f>IF(K34="DQ",0,K34+L34+M34+N34+O34+P34+Q34)</f>
        <v>43.51</v>
      </c>
      <c r="Y34" s="10">
        <f>R34</f>
        <v>4</v>
      </c>
      <c r="Z34" s="3">
        <f>(S34*5)+(T34*10)+(U34*10)+(V34*15)+(W34*20)</f>
        <v>0</v>
      </c>
      <c r="AA34" s="11">
        <f>IF(K34="DQ",0,X34+Y34+Z34)</f>
        <v>47.51</v>
      </c>
      <c r="AB34" s="30">
        <f>(MIN(AA$5:AA$34)/AA34)*100</f>
        <v>80.319932645758783</v>
      </c>
      <c r="AC34" s="12">
        <v>20.58</v>
      </c>
      <c r="AD34" s="2">
        <v>21.79</v>
      </c>
      <c r="AE34" s="2"/>
      <c r="AF34" s="2"/>
      <c r="AG34" s="3">
        <v>65</v>
      </c>
      <c r="AH34" s="3"/>
      <c r="AI34" s="3"/>
      <c r="AJ34" s="3"/>
      <c r="AK34" s="3"/>
      <c r="AL34" s="3"/>
      <c r="AM34" s="6">
        <f>IF(AC34="DQ",0,AC34+AD34+AE34+AF34)</f>
        <v>42.37</v>
      </c>
      <c r="AN34" s="10">
        <f>AG34</f>
        <v>65</v>
      </c>
      <c r="AO34" s="3">
        <f>(AH34*5)+(AI34*10)+(AJ34*10)+(AK34*15)+(AL34*20)</f>
        <v>0</v>
      </c>
      <c r="AP34" s="11">
        <f>IF(AC34="DQ",0,AM34+AN34+AO34)</f>
        <v>107.37</v>
      </c>
      <c r="AQ34" s="30">
        <f>(MIN(AP$5:AP$34)/AP34)*100</f>
        <v>54.689391822669279</v>
      </c>
      <c r="AR34" s="12">
        <v>48.69</v>
      </c>
      <c r="AS34" s="2"/>
      <c r="AT34" s="2"/>
      <c r="AU34" s="3">
        <v>0</v>
      </c>
      <c r="AV34" s="3"/>
      <c r="AW34" s="3"/>
      <c r="AX34" s="3"/>
      <c r="AY34" s="3"/>
      <c r="AZ34" s="3"/>
      <c r="BA34" s="6">
        <f>AR34+AS34+AT34</f>
        <v>48.69</v>
      </c>
      <c r="BB34" s="10">
        <f>AU34</f>
        <v>0</v>
      </c>
      <c r="BC34" s="3">
        <f>(AV34*5)+(AW34*10)+(AX34*10)+(AY34*15)+(AZ34*20)</f>
        <v>0</v>
      </c>
      <c r="BD34" s="11">
        <f>BA34+BB34+BC34</f>
        <v>48.69</v>
      </c>
      <c r="BE34" s="30">
        <f>(MIN(BD$5:BD$34)/BD34)*100</f>
        <v>78.537687410145821</v>
      </c>
      <c r="BF34" s="12">
        <v>71.72</v>
      </c>
      <c r="BG34" s="2"/>
      <c r="BH34" s="2"/>
      <c r="BI34" s="3">
        <v>20</v>
      </c>
      <c r="BJ34" s="3"/>
      <c r="BK34" s="3"/>
      <c r="BL34" s="3"/>
      <c r="BM34" s="3"/>
      <c r="BN34" s="3"/>
      <c r="BO34" s="6">
        <f>BF34+BG34+BH34</f>
        <v>71.72</v>
      </c>
      <c r="BP34" s="10">
        <f>BI34</f>
        <v>20</v>
      </c>
      <c r="BQ34" s="3">
        <f>(BJ34*5)+(BK34*10)+(BL34*10)+(BM34*15)+(BN34*20)</f>
        <v>0</v>
      </c>
      <c r="BR34" s="11">
        <f>IF(BF34="DQ",0,BO34+BP34+BQ34)</f>
        <v>91.72</v>
      </c>
      <c r="BS34" s="30">
        <f>(MIN(BR$5:BR$34)/BR34)*100</f>
        <v>50.076319232446579</v>
      </c>
      <c r="BT34" s="12"/>
      <c r="BU34" s="2"/>
      <c r="BV34" s="2"/>
      <c r="BW34" s="3"/>
      <c r="BX34" s="3"/>
      <c r="BY34" s="3"/>
      <c r="BZ34" s="3"/>
      <c r="CA34" s="3"/>
      <c r="CB34" s="3"/>
      <c r="CC34" s="6">
        <f>IF(BT34="DQ",0,BT34+BU34+BV34)</f>
        <v>0</v>
      </c>
      <c r="CD34" s="10">
        <f>BW34</f>
        <v>0</v>
      </c>
      <c r="CE34" s="3">
        <f>(BX34*5)+(BY34*10)+(BZ34*10)+(CA34*15)+(CB34*20)</f>
        <v>0</v>
      </c>
      <c r="CF34" s="11">
        <f>IF(BT34="DQ",0,CC34+CD34+CE34)</f>
        <v>0</v>
      </c>
      <c r="CG34" s="30" t="e">
        <f>(MIN(CF$5:CF$34)/CF34)*100</f>
        <v>#DIV/0!</v>
      </c>
      <c r="CH34" s="12"/>
      <c r="CI34" s="2"/>
      <c r="CJ34" s="3"/>
      <c r="CK34" s="3"/>
      <c r="CL34" s="3"/>
      <c r="CM34" s="3"/>
      <c r="CN34" s="3"/>
      <c r="CO34" s="6">
        <f>CH34+CI34</f>
        <v>0</v>
      </c>
      <c r="CP34" s="10">
        <f>CJ34/2</f>
        <v>0</v>
      </c>
      <c r="CQ34" s="3">
        <f>(CJ34*5)+(CK34*10)+(CL34*10)+(CM34*15)+(CN34*20)</f>
        <v>0</v>
      </c>
      <c r="CR34" s="11">
        <f>CO34+CP34+CQ34</f>
        <v>0</v>
      </c>
      <c r="CS34" s="12"/>
      <c r="CT34" s="2"/>
      <c r="CU34" s="3"/>
      <c r="CV34" s="3"/>
      <c r="CW34" s="3"/>
      <c r="CX34" s="3"/>
      <c r="CY34" s="3"/>
      <c r="CZ34" s="6">
        <f>CS34+CT34</f>
        <v>0</v>
      </c>
      <c r="DA34" s="10">
        <f>CU34/2</f>
        <v>0</v>
      </c>
      <c r="DB34" s="3">
        <f>(CV34*3)+(CW34*5)+(CX34*5)+(CY34*20)</f>
        <v>0</v>
      </c>
      <c r="DC34" s="11">
        <f>CZ34+DA34+DB34</f>
        <v>0</v>
      </c>
      <c r="DD34" s="12"/>
      <c r="DE34" s="2"/>
      <c r="DF34" s="3"/>
      <c r="DG34" s="3"/>
      <c r="DH34" s="3"/>
      <c r="DI34" s="3"/>
      <c r="DJ34" s="3"/>
      <c r="DK34" s="6">
        <f>DD34+DE34</f>
        <v>0</v>
      </c>
      <c r="DL34" s="10">
        <f>DF34/2</f>
        <v>0</v>
      </c>
      <c r="DM34" s="3">
        <f>(DG34*3)+(DH34*5)+(DI34*5)+(DJ34*20)</f>
        <v>0</v>
      </c>
      <c r="DN34" s="11">
        <f>DK34+DL34+DM34</f>
        <v>0</v>
      </c>
    </row>
    <row r="38" spans="1:118">
      <c r="Q38" s="28"/>
    </row>
  </sheetData>
  <sortState ref="A3:DN26">
    <sortCondition ref="E3:E26"/>
    <sortCondition descending="1" ref="F3:F26"/>
  </sortState>
  <mergeCells count="15">
    <mergeCell ref="C21:E21"/>
    <mergeCell ref="C32:E32"/>
    <mergeCell ref="C33:E33"/>
    <mergeCell ref="C3:E3"/>
    <mergeCell ref="C4:E4"/>
    <mergeCell ref="C8:E8"/>
    <mergeCell ref="C9:E9"/>
    <mergeCell ref="C20:E20"/>
    <mergeCell ref="CH1:CI1"/>
    <mergeCell ref="F1:J1"/>
    <mergeCell ref="K1:AA1"/>
    <mergeCell ref="AC1:AQ1"/>
    <mergeCell ref="AR1:BE1"/>
    <mergeCell ref="BF1:BR1"/>
    <mergeCell ref="BT1:CG1"/>
  </mergeCells>
  <phoneticPr fontId="3" type="noConversion"/>
  <printOptions gridLines="1" gridLinesSet="0"/>
  <pageMargins left="0.25" right="0.25" top="0.5" bottom="0.25" header="0.5" footer="0.5"/>
  <pageSetup orientation="portrait" r:id="rId1"/>
  <headerFooter alignWithMargins="0">
    <oddHeader>Page &amp;P&amp;RIDPA Match Scoring Spreadsheet (X-Large)</oddHeader>
  </headerFooter>
  <colBreaks count="1" manualBreakCount="1">
    <brk id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Y1"/>
  <sheetViews>
    <sheetView workbookViewId="0">
      <selection activeCell="J22" sqref="J22"/>
    </sheetView>
  </sheetViews>
  <sheetFormatPr defaultColWidth="8" defaultRowHeight="12.75"/>
  <cols>
    <col min="1" max="1" width="7.42578125" style="5" customWidth="1"/>
    <col min="2" max="2" width="25.7109375" style="1" customWidth="1"/>
    <col min="3" max="3" width="5.7109375" style="1" customWidth="1"/>
    <col min="4" max="4" width="4.85546875" style="1" customWidth="1"/>
    <col min="5" max="5" width="8.5703125" style="1" customWidth="1"/>
    <col min="6" max="6" width="7.5703125" style="1" customWidth="1"/>
    <col min="7" max="7" width="5.28515625" style="1" customWidth="1"/>
    <col min="8" max="8" width="5.5703125" style="1" customWidth="1"/>
    <col min="9" max="9" width="5" style="1" customWidth="1"/>
    <col min="10" max="10" width="6.5703125" style="1" customWidth="1"/>
    <col min="11" max="16" width="5.5703125" style="1" customWidth="1"/>
    <col min="17" max="17" width="3.85546875" style="1" customWidth="1"/>
    <col min="18" max="20" width="2.28515625" style="1" customWidth="1"/>
    <col min="21" max="21" width="3.5703125" style="1" customWidth="1"/>
    <col min="22" max="22" width="6.7109375" style="1" customWidth="1"/>
    <col min="23" max="23" width="4.5703125" style="1" customWidth="1"/>
    <col min="24" max="24" width="4.28515625" style="1" customWidth="1"/>
    <col min="25" max="25" width="7" style="4" customWidth="1"/>
    <col min="26" max="29" width="5.5703125" style="1" customWidth="1"/>
    <col min="30" max="30" width="3.85546875" style="1" customWidth="1"/>
    <col min="31" max="33" width="2.28515625" style="1" customWidth="1"/>
    <col min="34" max="34" width="3.5703125" style="1" customWidth="1"/>
    <col min="35" max="35" width="6.5703125" style="1" customWidth="1"/>
    <col min="36" max="36" width="4.5703125" style="1" customWidth="1"/>
    <col min="37" max="37" width="4.28515625" style="1" customWidth="1"/>
    <col min="38" max="38" width="6.5703125" style="1" customWidth="1"/>
    <col min="39" max="41" width="5.5703125" style="1" customWidth="1"/>
    <col min="42" max="42" width="3.85546875" style="1" customWidth="1"/>
    <col min="43" max="45" width="2.28515625" style="1" customWidth="1"/>
    <col min="46" max="46" width="3.5703125" style="1" customWidth="1"/>
    <col min="47" max="47" width="6.5703125" style="1" customWidth="1"/>
    <col min="48" max="48" width="4.5703125" style="1" customWidth="1"/>
    <col min="49" max="49" width="4.28515625" style="1" customWidth="1"/>
    <col min="50" max="50" width="6.5703125" style="1" customWidth="1"/>
    <col min="51" max="53" width="5.5703125" style="1" customWidth="1"/>
    <col min="54" max="54" width="3.85546875" style="1" customWidth="1"/>
    <col min="55" max="57" width="2.28515625" style="1" customWidth="1"/>
    <col min="58" max="58" width="3.5703125" style="1" customWidth="1"/>
    <col min="59" max="59" width="6.5703125" style="1" customWidth="1"/>
    <col min="60" max="60" width="4.5703125" style="1" customWidth="1"/>
    <col min="61" max="61" width="4.28515625" style="1" customWidth="1"/>
    <col min="62" max="62" width="6.5703125" style="1" customWidth="1"/>
    <col min="63" max="65" width="5.5703125" style="1" customWidth="1"/>
    <col min="66" max="66" width="3.85546875" style="1" customWidth="1"/>
    <col min="67" max="69" width="2.28515625" style="1" customWidth="1"/>
    <col min="70" max="70" width="3.5703125" style="1" customWidth="1"/>
    <col min="71" max="71" width="6.5703125" style="1" customWidth="1"/>
    <col min="72" max="72" width="4.5703125" style="1" customWidth="1"/>
    <col min="73" max="73" width="4.28515625" style="1" customWidth="1"/>
    <col min="74" max="74" width="6.5703125" style="1" customWidth="1"/>
    <col min="75" max="76" width="5.5703125" style="1" customWidth="1"/>
    <col min="77" max="77" width="3.85546875" style="1" customWidth="1"/>
    <col min="78" max="80" width="2.28515625" style="1" customWidth="1"/>
    <col min="81" max="81" width="3.5703125" style="1" customWidth="1"/>
    <col min="82" max="82" width="6.5703125" style="1" customWidth="1"/>
    <col min="83" max="83" width="4.5703125" style="1" customWidth="1"/>
    <col min="84" max="84" width="4.28515625" style="1" customWidth="1"/>
    <col min="85" max="85" width="6.5703125" style="1" customWidth="1"/>
    <col min="86" max="87" width="5.5703125" style="1" customWidth="1"/>
    <col min="88" max="88" width="3.85546875" style="1" customWidth="1"/>
    <col min="89" max="91" width="2.28515625" style="1" customWidth="1"/>
    <col min="92" max="92" width="3.5703125" style="1" customWidth="1"/>
    <col min="93" max="93" width="6.5703125" style="1" customWidth="1"/>
    <col min="94" max="94" width="4.5703125" style="1" customWidth="1"/>
    <col min="95" max="95" width="4.28515625" style="1" customWidth="1"/>
    <col min="96" max="96" width="6.5703125" style="1" customWidth="1"/>
    <col min="97" max="98" width="5.5703125" style="1" customWidth="1"/>
    <col min="99" max="99" width="3.85546875" style="1" customWidth="1"/>
    <col min="100" max="102" width="2.28515625" style="1" customWidth="1"/>
    <col min="103" max="103" width="3.5703125" style="1" customWidth="1"/>
    <col min="104" max="104" width="6.5703125" style="1" customWidth="1"/>
    <col min="105" max="105" width="4.5703125" style="1" customWidth="1"/>
    <col min="106" max="106" width="4.28515625" style="1" customWidth="1"/>
    <col min="107" max="16384" width="8" style="1"/>
  </cols>
  <sheetData/>
  <phoneticPr fontId="3" type="noConversion"/>
  <printOptions gridLines="1" gridLinesSet="0"/>
  <pageMargins left="0.25" right="0.25" top="0.5" bottom="0.25" header="0.5" footer="0.5"/>
  <pageSetup paperSize="0" scale="0" horizontalDpi="0" verticalDpi="0" copies="0" r:id="rId1"/>
  <headerFooter alignWithMargins="0">
    <oddHeader>Page &amp;P&amp;RIDPA Match Scoring Spreadsheet (X-Large)</oddHeader>
  </headerFooter>
  <colBreaks count="3" manualBreakCount="3">
    <brk min="9" max="96" man="1"/>
    <brk id="41" man="1"/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</dc:creator>
  <cp:lastModifiedBy>JohnEric</cp:lastModifiedBy>
  <cp:lastPrinted>2011-08-06T22:50:12Z</cp:lastPrinted>
  <dcterms:created xsi:type="dcterms:W3CDTF">2010-05-02T17:04:59Z</dcterms:created>
  <dcterms:modified xsi:type="dcterms:W3CDTF">2014-01-19T18:19:17Z</dcterms:modified>
</cp:coreProperties>
</file>