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7" i="1"/>
  <c r="J20"/>
  <c r="J8"/>
  <c r="J11"/>
  <c r="J28"/>
  <c r="J10"/>
  <c r="J5"/>
  <c r="J9"/>
  <c r="J24"/>
  <c r="J19"/>
  <c r="J12"/>
  <c r="J22"/>
  <c r="J21"/>
  <c r="J16"/>
  <c r="J15"/>
  <c r="J29"/>
  <c r="J23"/>
  <c r="J25"/>
  <c r="J18"/>
  <c r="X23" l="1"/>
  <c r="Y23"/>
  <c r="Z23"/>
  <c r="AM23"/>
  <c r="AN23"/>
  <c r="AO23"/>
  <c r="BA23"/>
  <c r="BB23"/>
  <c r="BC23"/>
  <c r="BO23"/>
  <c r="BP23"/>
  <c r="BQ23"/>
  <c r="X29"/>
  <c r="Y29"/>
  <c r="Z29"/>
  <c r="AM29"/>
  <c r="AN29"/>
  <c r="AO29"/>
  <c r="BA29"/>
  <c r="BB29"/>
  <c r="BC29"/>
  <c r="BO29"/>
  <c r="BP29"/>
  <c r="BQ29"/>
  <c r="X15"/>
  <c r="Y15"/>
  <c r="Z15"/>
  <c r="AM15"/>
  <c r="AN15"/>
  <c r="AO15"/>
  <c r="BA15"/>
  <c r="BB15"/>
  <c r="BC15"/>
  <c r="BO15"/>
  <c r="BP15"/>
  <c r="BQ15"/>
  <c r="X16"/>
  <c r="Y16"/>
  <c r="Z16"/>
  <c r="AM16"/>
  <c r="AN16"/>
  <c r="AO16"/>
  <c r="BA16"/>
  <c r="BB16"/>
  <c r="BC16"/>
  <c r="BO16"/>
  <c r="BP16"/>
  <c r="BQ16"/>
  <c r="X21"/>
  <c r="Y21"/>
  <c r="Z21"/>
  <c r="AM21"/>
  <c r="AN21"/>
  <c r="AO21"/>
  <c r="BA21"/>
  <c r="BB21"/>
  <c r="BC21"/>
  <c r="BO21"/>
  <c r="BP21"/>
  <c r="BQ21"/>
  <c r="X22"/>
  <c r="Y22"/>
  <c r="Z22"/>
  <c r="AM22"/>
  <c r="AN22"/>
  <c r="AO22"/>
  <c r="BA22"/>
  <c r="BB22"/>
  <c r="BC22"/>
  <c r="BO22"/>
  <c r="BP22"/>
  <c r="BQ22"/>
  <c r="X12"/>
  <c r="Y12"/>
  <c r="Z12"/>
  <c r="AM12"/>
  <c r="AN12"/>
  <c r="AO12"/>
  <c r="BA12"/>
  <c r="BB12"/>
  <c r="BC12"/>
  <c r="BO12"/>
  <c r="BP12"/>
  <c r="BQ12"/>
  <c r="X19"/>
  <c r="Y19"/>
  <c r="Z19"/>
  <c r="AM19"/>
  <c r="AN19"/>
  <c r="AO19"/>
  <c r="BA19"/>
  <c r="BB19"/>
  <c r="BC19"/>
  <c r="BO19"/>
  <c r="BP19"/>
  <c r="BQ19"/>
  <c r="X24"/>
  <c r="Y24"/>
  <c r="Z24"/>
  <c r="AM24"/>
  <c r="AN24"/>
  <c r="AO24"/>
  <c r="BA24"/>
  <c r="BB24"/>
  <c r="BC24"/>
  <c r="BO24"/>
  <c r="BP24"/>
  <c r="BQ24"/>
  <c r="X9"/>
  <c r="Y9"/>
  <c r="Z9"/>
  <c r="AM9"/>
  <c r="AN9"/>
  <c r="AO9"/>
  <c r="BA9"/>
  <c r="BB9"/>
  <c r="BC9"/>
  <c r="BO9"/>
  <c r="BP9"/>
  <c r="BQ9"/>
  <c r="X5"/>
  <c r="Y5"/>
  <c r="Z5"/>
  <c r="AM5"/>
  <c r="AN5"/>
  <c r="AO5"/>
  <c r="BA5"/>
  <c r="BB5"/>
  <c r="BC5"/>
  <c r="BO5"/>
  <c r="BP5"/>
  <c r="BQ5"/>
  <c r="X10"/>
  <c r="Y10"/>
  <c r="Z10"/>
  <c r="AM10"/>
  <c r="AN10"/>
  <c r="AO10"/>
  <c r="BA10"/>
  <c r="BB10"/>
  <c r="BC10"/>
  <c r="BO10"/>
  <c r="BP10"/>
  <c r="BQ10"/>
  <c r="X28"/>
  <c r="Y28"/>
  <c r="Z28"/>
  <c r="AM28"/>
  <c r="AN28"/>
  <c r="AO28"/>
  <c r="BA28"/>
  <c r="BB28"/>
  <c r="BC28"/>
  <c r="BO28"/>
  <c r="BP28"/>
  <c r="BQ28"/>
  <c r="X11"/>
  <c r="Y11"/>
  <c r="Z11"/>
  <c r="AM11"/>
  <c r="AN11"/>
  <c r="AO11"/>
  <c r="BA11"/>
  <c r="BB11"/>
  <c r="BC11"/>
  <c r="BO11"/>
  <c r="BP11"/>
  <c r="BQ11"/>
  <c r="X8"/>
  <c r="Y8"/>
  <c r="Z8"/>
  <c r="AM8"/>
  <c r="AN8"/>
  <c r="AO8"/>
  <c r="BA8"/>
  <c r="BB8"/>
  <c r="BC8"/>
  <c r="BO8"/>
  <c r="BP8"/>
  <c r="BQ8"/>
  <c r="X20"/>
  <c r="Y20"/>
  <c r="Z20"/>
  <c r="AM20"/>
  <c r="AN20"/>
  <c r="AO20"/>
  <c r="BA20"/>
  <c r="BB20"/>
  <c r="BC20"/>
  <c r="BO20"/>
  <c r="BP20"/>
  <c r="BQ20"/>
  <c r="X17"/>
  <c r="Y17"/>
  <c r="Z17"/>
  <c r="AM17"/>
  <c r="AN17"/>
  <c r="AO17"/>
  <c r="BA17"/>
  <c r="BB17"/>
  <c r="BC17"/>
  <c r="BO17"/>
  <c r="BP17"/>
  <c r="BQ17"/>
  <c r="BA18"/>
  <c r="BB18"/>
  <c r="BC18"/>
  <c r="BO18"/>
  <c r="BP18"/>
  <c r="BQ18"/>
  <c r="BA25"/>
  <c r="BB25"/>
  <c r="BC25"/>
  <c r="BO25"/>
  <c r="BP25"/>
  <c r="BQ25"/>
  <c r="AM25"/>
  <c r="X25"/>
  <c r="AM18"/>
  <c r="X18"/>
  <c r="AN25"/>
  <c r="AN18"/>
  <c r="Y25"/>
  <c r="AO25"/>
  <c r="AO18"/>
  <c r="Z25"/>
  <c r="Z18"/>
  <c r="Y18"/>
  <c r="BR21" l="1"/>
  <c r="I18"/>
  <c r="BR28"/>
  <c r="BR24"/>
  <c r="I25"/>
  <c r="BR17"/>
  <c r="BR8"/>
  <c r="BD23"/>
  <c r="BR25"/>
  <c r="BR5"/>
  <c r="BS29" s="1"/>
  <c r="BD24"/>
  <c r="BR23"/>
  <c r="I17"/>
  <c r="H17"/>
  <c r="G17" s="1"/>
  <c r="I20"/>
  <c r="H20"/>
  <c r="I28"/>
  <c r="H28"/>
  <c r="I10"/>
  <c r="H10"/>
  <c r="I5"/>
  <c r="H5"/>
  <c r="I9"/>
  <c r="H9"/>
  <c r="G9" s="1"/>
  <c r="BR12"/>
  <c r="I21"/>
  <c r="H21"/>
  <c r="I16"/>
  <c r="H16"/>
  <c r="I15"/>
  <c r="G15" s="1"/>
  <c r="H15"/>
  <c r="I29"/>
  <c r="H29"/>
  <c r="I23"/>
  <c r="H23"/>
  <c r="H18"/>
  <c r="G18" s="1"/>
  <c r="H25"/>
  <c r="I8"/>
  <c r="H8"/>
  <c r="I11"/>
  <c r="H11"/>
  <c r="AA5"/>
  <c r="I24"/>
  <c r="H24"/>
  <c r="G24" s="1"/>
  <c r="I19"/>
  <c r="H19"/>
  <c r="I12"/>
  <c r="H12"/>
  <c r="G12" s="1"/>
  <c r="I22"/>
  <c r="H22"/>
  <c r="BR15"/>
  <c r="BD18"/>
  <c r="AP17"/>
  <c r="AP11"/>
  <c r="AP28"/>
  <c r="AP19"/>
  <c r="AP12"/>
  <c r="AP16"/>
  <c r="AP15"/>
  <c r="AP23"/>
  <c r="BR18"/>
  <c r="BR20"/>
  <c r="AP20"/>
  <c r="AP8"/>
  <c r="AP10"/>
  <c r="BR9"/>
  <c r="AP9"/>
  <c r="AP24"/>
  <c r="AP22"/>
  <c r="AP21"/>
  <c r="AP29"/>
  <c r="BD17"/>
  <c r="AA17"/>
  <c r="BD20"/>
  <c r="AA20"/>
  <c r="BD8"/>
  <c r="AA8"/>
  <c r="BR11"/>
  <c r="BD11"/>
  <c r="AA11"/>
  <c r="BD28"/>
  <c r="AA28"/>
  <c r="BR10"/>
  <c r="BD10"/>
  <c r="AA10"/>
  <c r="BD5"/>
  <c r="BE25" s="1"/>
  <c r="AP5"/>
  <c r="BD9"/>
  <c r="AA9"/>
  <c r="AA24"/>
  <c r="BR19"/>
  <c r="BD19"/>
  <c r="AA19"/>
  <c r="BD12"/>
  <c r="AA12"/>
  <c r="BR22"/>
  <c r="BS22" s="1"/>
  <c r="BD22"/>
  <c r="AA22"/>
  <c r="BD21"/>
  <c r="AA21"/>
  <c r="BR16"/>
  <c r="BD16"/>
  <c r="AA16"/>
  <c r="BD15"/>
  <c r="AA15"/>
  <c r="BR29"/>
  <c r="BD29"/>
  <c r="AA29"/>
  <c r="AA23"/>
  <c r="BD25"/>
  <c r="AA25"/>
  <c r="G25"/>
  <c r="BS5"/>
  <c r="G28"/>
  <c r="AP25"/>
  <c r="AP18"/>
  <c r="AA18"/>
  <c r="AB18" s="1"/>
  <c r="BE22" l="1"/>
  <c r="BE21"/>
  <c r="BS25"/>
  <c r="BE12"/>
  <c r="BE9"/>
  <c r="BE29"/>
  <c r="BS28"/>
  <c r="BS17"/>
  <c r="BE15"/>
  <c r="BE23"/>
  <c r="BE24"/>
  <c r="BS8"/>
  <c r="BS9"/>
  <c r="BE11"/>
  <c r="BS11"/>
  <c r="BE20"/>
  <c r="G23"/>
  <c r="BS23"/>
  <c r="BS15"/>
  <c r="BS21"/>
  <c r="BS12"/>
  <c r="BS24"/>
  <c r="BE5"/>
  <c r="BE28"/>
  <c r="BE8"/>
  <c r="BE17"/>
  <c r="BE18"/>
  <c r="BS18"/>
  <c r="BS16"/>
  <c r="BS19"/>
  <c r="BE16"/>
  <c r="BE19"/>
  <c r="BE10"/>
  <c r="AQ18"/>
  <c r="G5"/>
  <c r="G20"/>
  <c r="G8"/>
  <c r="G11"/>
  <c r="G10"/>
  <c r="G19"/>
  <c r="G22"/>
  <c r="G21"/>
  <c r="G16"/>
  <c r="BS10"/>
  <c r="BS20"/>
  <c r="G29"/>
  <c r="AB15"/>
  <c r="AB23"/>
  <c r="AB21"/>
  <c r="F18"/>
  <c r="AQ25"/>
  <c r="AQ23"/>
  <c r="F23" s="1"/>
  <c r="AQ15"/>
  <c r="AQ21"/>
  <c r="AQ12"/>
  <c r="AQ24"/>
  <c r="AQ5"/>
  <c r="AQ28"/>
  <c r="AQ8"/>
  <c r="AQ17"/>
  <c r="AQ29"/>
  <c r="AQ16"/>
  <c r="AQ22"/>
  <c r="AQ19"/>
  <c r="AQ9"/>
  <c r="AQ10"/>
  <c r="AQ11"/>
  <c r="AQ20"/>
  <c r="AB29"/>
  <c r="AB16"/>
  <c r="AB22"/>
  <c r="AB19"/>
  <c r="AB9"/>
  <c r="AB10"/>
  <c r="AB11"/>
  <c r="AB20"/>
  <c r="F15"/>
  <c r="AB12"/>
  <c r="AB24"/>
  <c r="F24" s="1"/>
  <c r="AB5"/>
  <c r="AB28"/>
  <c r="F28" s="1"/>
  <c r="AB8"/>
  <c r="AB17"/>
  <c r="F17" s="1"/>
  <c r="AB25"/>
  <c r="F8" l="1"/>
  <c r="F5"/>
  <c r="F12"/>
  <c r="F21"/>
  <c r="F20"/>
  <c r="F10"/>
  <c r="F19"/>
  <c r="F16"/>
  <c r="F25"/>
  <c r="F11"/>
  <c r="F9"/>
  <c r="F22"/>
  <c r="F29"/>
</calcChain>
</file>

<file path=xl/sharedStrings.xml><?xml version="1.0" encoding="utf-8"?>
<sst xmlns="http://schemas.openxmlformats.org/spreadsheetml/2006/main" count="121" uniqueCount="58">
  <si>
    <t>Competitor</t>
  </si>
  <si>
    <t>Match Totals</t>
  </si>
  <si>
    <t>Stage 1</t>
  </si>
  <si>
    <t>Stage 2</t>
  </si>
  <si>
    <t>Stage 3</t>
  </si>
  <si>
    <t>Stage 4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</si>
  <si>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</si>
  <si>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</si>
  <si>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</si>
  <si>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</si>
  <si>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</si>
  <si>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</si>
  <si>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</si>
  <si>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</si>
  <si>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</si>
  <si>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</si>
  <si>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</si>
  <si>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</si>
  <si>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</si>
  <si>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</si>
  <si>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</si>
  <si>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</si>
  <si>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</si>
  <si>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</si>
  <si>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</si>
  <si>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</si>
  <si>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</si>
  <si>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Class</t>
  </si>
  <si>
    <t>Ranking</t>
  </si>
  <si>
    <t>Overall</t>
  </si>
  <si>
    <t>Stage Points</t>
  </si>
  <si>
    <t>TNE</t>
  </si>
  <si>
    <t>Total Match Points</t>
  </si>
  <si>
    <t>Stage Score</t>
  </si>
  <si>
    <t>SAP</t>
  </si>
  <si>
    <t>Greg B</t>
  </si>
  <si>
    <t>Michael C</t>
  </si>
  <si>
    <t>Johnny G</t>
  </si>
  <si>
    <t>Robert F</t>
  </si>
  <si>
    <t>Rich N</t>
  </si>
  <si>
    <t>Mladen D</t>
  </si>
  <si>
    <t>Dan Z</t>
  </si>
  <si>
    <t>Mark P</t>
  </si>
  <si>
    <t>Jim B</t>
  </si>
  <si>
    <t>SA45</t>
  </si>
  <si>
    <t>Arnaud G</t>
  </si>
  <si>
    <t>Jay D</t>
  </si>
  <si>
    <t>Eric D</t>
  </si>
  <si>
    <t>RJ H</t>
  </si>
  <si>
    <t>OPN</t>
  </si>
  <si>
    <t>Brian K</t>
  </si>
  <si>
    <t>John H</t>
  </si>
  <si>
    <t>Scott C</t>
  </si>
  <si>
    <t>Damon V</t>
  </si>
  <si>
    <t>Gary R</t>
  </si>
  <si>
    <t>Jeff L</t>
  </si>
  <si>
    <t>OPEN</t>
  </si>
  <si>
    <t>UKN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</si>
</sst>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2" fontId="4" fillId="2" borderId="4" xfId="1" applyNumberFormat="1" applyBorder="1" applyAlignment="1" applyProtection="1">
      <alignment horizontal="right" vertical="center"/>
      <protection locked="0"/>
    </xf>
    <xf numFmtId="0" fontId="1" fillId="0" borderId="4" xfId="0" applyNumberFormat="1" applyFont="1" applyFill="1" applyBorder="1" applyAlignment="1" applyProtection="1">
      <protection locked="0"/>
    </xf>
    <xf numFmtId="1" fontId="1" fillId="4" borderId="15" xfId="0" applyNumberFormat="1" applyFont="1" applyFill="1" applyBorder="1" applyAlignment="1" applyProtection="1">
      <alignment horizontal="right" vertical="center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2" fontId="4" fillId="5" borderId="0" xfId="1" applyNumberFormat="1" applyFill="1" applyBorder="1" applyAlignment="1" applyProtection="1">
      <alignment horizontal="right" vertical="center"/>
      <protection locked="0"/>
    </xf>
    <xf numFmtId="2" fontId="4" fillId="5" borderId="4" xfId="1" applyNumberForma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3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9" sqref="C9"/>
    </sheetView>
  </sheetViews>
  <sheetFormatPr defaultColWidth="8" defaultRowHeight="12.75"/>
  <cols>
    <col min="1" max="1" width="8.85546875" style="5" customWidth="1"/>
    <col min="2" max="2" width="8.5703125" style="5" customWidth="1"/>
    <col min="3" max="3" width="25.7109375" style="1" customWidth="1"/>
    <col min="4" max="4" width="7" style="1" customWidth="1"/>
    <col min="5" max="5" width="6.14062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6" width="5.5703125" style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39" customWidth="1"/>
    <col min="72" max="16384" width="8" style="1"/>
  </cols>
  <sheetData>
    <row r="1" spans="1:71" ht="15.75" customHeight="1" thickTop="1">
      <c r="A1" s="24" t="s">
        <v>29</v>
      </c>
      <c r="B1" s="33" t="s">
        <v>27</v>
      </c>
      <c r="C1" s="33" t="s">
        <v>0</v>
      </c>
      <c r="D1" s="24"/>
      <c r="E1" s="24"/>
      <c r="F1" s="45" t="s">
        <v>1</v>
      </c>
      <c r="G1" s="46"/>
      <c r="H1" s="46"/>
      <c r="I1" s="46"/>
      <c r="J1" s="47"/>
      <c r="K1" s="45" t="s">
        <v>2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7"/>
      <c r="AB1" s="24"/>
      <c r="AC1" s="45" t="s">
        <v>3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7"/>
      <c r="AR1" s="45" t="s">
        <v>4</v>
      </c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7"/>
      <c r="BF1" s="45" t="s">
        <v>5</v>
      </c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7"/>
      <c r="BS1" s="24"/>
    </row>
    <row r="2" spans="1:71" ht="53.25" thickBot="1">
      <c r="A2" s="36" t="s">
        <v>28</v>
      </c>
      <c r="B2" s="16" t="s">
        <v>28</v>
      </c>
      <c r="C2" s="15" t="s">
        <v>6</v>
      </c>
      <c r="D2" s="15" t="s">
        <v>7</v>
      </c>
      <c r="E2" s="15" t="s">
        <v>8</v>
      </c>
      <c r="F2" s="29" t="s">
        <v>9</v>
      </c>
      <c r="G2" s="19" t="s">
        <v>32</v>
      </c>
      <c r="H2" s="20" t="s">
        <v>10</v>
      </c>
      <c r="I2" s="17" t="s">
        <v>11</v>
      </c>
      <c r="J2" s="22" t="s">
        <v>12</v>
      </c>
      <c r="K2" s="14" t="s">
        <v>13</v>
      </c>
      <c r="L2" s="15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5" t="s">
        <v>19</v>
      </c>
      <c r="R2" s="15" t="s">
        <v>20</v>
      </c>
      <c r="S2" s="15" t="s">
        <v>21</v>
      </c>
      <c r="T2" s="15" t="s">
        <v>22</v>
      </c>
      <c r="U2" s="15" t="s">
        <v>23</v>
      </c>
      <c r="V2" s="15" t="s">
        <v>31</v>
      </c>
      <c r="W2" s="37" t="s">
        <v>24</v>
      </c>
      <c r="X2" s="18" t="s">
        <v>25</v>
      </c>
      <c r="Y2" s="15" t="s">
        <v>20</v>
      </c>
      <c r="Z2" s="15" t="s">
        <v>26</v>
      </c>
      <c r="AA2" s="16" t="s">
        <v>30</v>
      </c>
      <c r="AB2" s="16" t="s">
        <v>33</v>
      </c>
      <c r="AC2" s="14" t="s">
        <v>13</v>
      </c>
      <c r="AD2" s="15" t="s">
        <v>14</v>
      </c>
      <c r="AE2" s="15" t="s">
        <v>15</v>
      </c>
      <c r="AF2" s="15" t="s">
        <v>16</v>
      </c>
      <c r="AG2" s="15" t="s">
        <v>20</v>
      </c>
      <c r="AH2" s="15" t="s">
        <v>21</v>
      </c>
      <c r="AI2" s="15" t="s">
        <v>22</v>
      </c>
      <c r="AJ2" s="15" t="s">
        <v>23</v>
      </c>
      <c r="AK2" s="15" t="s">
        <v>31</v>
      </c>
      <c r="AL2" s="37" t="s">
        <v>24</v>
      </c>
      <c r="AM2" s="18" t="s">
        <v>25</v>
      </c>
      <c r="AN2" s="15" t="s">
        <v>20</v>
      </c>
      <c r="AO2" s="15" t="s">
        <v>26</v>
      </c>
      <c r="AP2" s="16" t="s">
        <v>30</v>
      </c>
      <c r="AQ2" s="16" t="s">
        <v>33</v>
      </c>
      <c r="AR2" s="14" t="s">
        <v>13</v>
      </c>
      <c r="AS2" s="15" t="s">
        <v>14</v>
      </c>
      <c r="AT2" s="15" t="s">
        <v>15</v>
      </c>
      <c r="AU2" s="15" t="s">
        <v>20</v>
      </c>
      <c r="AV2" s="15" t="s">
        <v>21</v>
      </c>
      <c r="AW2" s="15" t="s">
        <v>22</v>
      </c>
      <c r="AX2" s="15" t="s">
        <v>23</v>
      </c>
      <c r="AY2" s="15" t="s">
        <v>31</v>
      </c>
      <c r="AZ2" s="37" t="s">
        <v>24</v>
      </c>
      <c r="BA2" s="18" t="s">
        <v>25</v>
      </c>
      <c r="BB2" s="15" t="s">
        <v>20</v>
      </c>
      <c r="BC2" s="15" t="s">
        <v>26</v>
      </c>
      <c r="BD2" s="16" t="s">
        <v>30</v>
      </c>
      <c r="BE2" s="16" t="s">
        <v>33</v>
      </c>
      <c r="BF2" s="14" t="s">
        <v>13</v>
      </c>
      <c r="BG2" s="15" t="s">
        <v>14</v>
      </c>
      <c r="BH2" s="15" t="s">
        <v>15</v>
      </c>
      <c r="BI2" s="15" t="s">
        <v>20</v>
      </c>
      <c r="BJ2" s="15" t="s">
        <v>21</v>
      </c>
      <c r="BK2" s="15" t="s">
        <v>22</v>
      </c>
      <c r="BL2" s="15" t="s">
        <v>23</v>
      </c>
      <c r="BM2" s="15" t="s">
        <v>31</v>
      </c>
      <c r="BN2" s="37" t="s">
        <v>24</v>
      </c>
      <c r="BO2" s="18" t="s">
        <v>25</v>
      </c>
      <c r="BP2" s="15" t="s">
        <v>20</v>
      </c>
      <c r="BQ2" s="15" t="s">
        <v>26</v>
      </c>
      <c r="BR2" s="16" t="s">
        <v>30</v>
      </c>
      <c r="BS2" s="16" t="s">
        <v>33</v>
      </c>
    </row>
    <row r="3" spans="1:71" ht="15.75" thickTop="1">
      <c r="A3" s="34"/>
      <c r="B3" s="35"/>
      <c r="C3" s="8"/>
      <c r="D3" s="9"/>
      <c r="E3" s="9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12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8"/>
    </row>
    <row r="4" spans="1:71" ht="15">
      <c r="A4" s="34"/>
      <c r="B4" s="35"/>
      <c r="C4" s="44" t="s">
        <v>56</v>
      </c>
      <c r="D4" s="9"/>
      <c r="E4" s="9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12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8"/>
    </row>
    <row r="5" spans="1:71" ht="15">
      <c r="A5" s="34">
        <v>14</v>
      </c>
      <c r="B5" s="35">
        <v>1</v>
      </c>
      <c r="C5" s="8" t="s">
        <v>48</v>
      </c>
      <c r="D5" s="25"/>
      <c r="E5" s="9" t="s">
        <v>49</v>
      </c>
      <c r="F5" s="31">
        <f xml:space="preserve"> AB5+AQ5+BE5+BS5</f>
        <v>184.31867810987049</v>
      </c>
      <c r="G5" s="32">
        <f>H5+I5+J5</f>
        <v>348.24</v>
      </c>
      <c r="H5" s="21">
        <f>X5+AM5+BA5+BO5</f>
        <v>200.24</v>
      </c>
      <c r="I5" s="7">
        <f>Z5+AO5+BC5+BQ5</f>
        <v>60</v>
      </c>
      <c r="J5" s="23">
        <f>R5+AG5+AU5+BI5</f>
        <v>88</v>
      </c>
      <c r="K5" s="12">
        <v>39.299999999999997</v>
      </c>
      <c r="L5" s="2"/>
      <c r="M5" s="2"/>
      <c r="N5" s="2"/>
      <c r="O5" s="2"/>
      <c r="P5" s="2"/>
      <c r="Q5" s="2"/>
      <c r="R5" s="3">
        <v>21</v>
      </c>
      <c r="S5" s="3">
        <v>1</v>
      </c>
      <c r="T5" s="3"/>
      <c r="U5" s="3"/>
      <c r="V5" s="3"/>
      <c r="W5" s="13"/>
      <c r="X5" s="6">
        <f>IF(K5="DQ",0,K5+L5+M5+N5+O5+P5+Q5)</f>
        <v>39.299999999999997</v>
      </c>
      <c r="Y5" s="10">
        <f>R5</f>
        <v>21</v>
      </c>
      <c r="Z5" s="3">
        <f>(S5*5)+(T5*10)+(U5*10)+(V5*15)+(W5*20)</f>
        <v>5</v>
      </c>
      <c r="AA5" s="11">
        <f>IF(K5="DQ",0,X5+Y5+Z5)</f>
        <v>65.3</v>
      </c>
      <c r="AB5" s="30">
        <f>(MIN(AA$3:AA$25)/AA5)*100</f>
        <v>76.125574272588054</v>
      </c>
      <c r="AC5" s="12">
        <v>8.6999999999999993</v>
      </c>
      <c r="AD5" s="2">
        <v>8.11</v>
      </c>
      <c r="AE5" s="2"/>
      <c r="AF5" s="2"/>
      <c r="AG5" s="3">
        <v>9</v>
      </c>
      <c r="AH5" s="3"/>
      <c r="AI5" s="3"/>
      <c r="AJ5" s="3"/>
      <c r="AK5" s="3"/>
      <c r="AL5" s="3"/>
      <c r="AM5" s="6">
        <f>IF(AC5="DQ",0,AC5+AD5+AE5+AF5)</f>
        <v>16.809999999999999</v>
      </c>
      <c r="AN5" s="10">
        <f>AG5</f>
        <v>9</v>
      </c>
      <c r="AO5" s="3">
        <f>(AH5*5)+(AI5*10)+(AJ5*10)+(AK5*15)+(AL5*20)</f>
        <v>0</v>
      </c>
      <c r="AP5" s="11">
        <f>IF(AC5="DQ",0,AM5+AN5+AO5)</f>
        <v>25.81</v>
      </c>
      <c r="AQ5" s="30">
        <f>(MIN(AP$3:AP$25)/AP5)*100</f>
        <v>44.866330879504069</v>
      </c>
      <c r="AR5" s="12">
        <v>69.33</v>
      </c>
      <c r="AS5" s="2"/>
      <c r="AT5" s="2"/>
      <c r="AU5" s="3">
        <v>19</v>
      </c>
      <c r="AV5" s="3"/>
      <c r="AW5" s="3">
        <v>1</v>
      </c>
      <c r="AX5" s="3">
        <v>1</v>
      </c>
      <c r="AY5" s="3"/>
      <c r="AZ5" s="3"/>
      <c r="BA5" s="6">
        <f>AR5+AS5+AT5</f>
        <v>69.33</v>
      </c>
      <c r="BB5" s="10">
        <f>AU5</f>
        <v>19</v>
      </c>
      <c r="BC5" s="3">
        <f>(AV5*5)+(AW5*10)+(AX5*10)+(AY5*15)+(AZ5*20)</f>
        <v>20</v>
      </c>
      <c r="BD5" s="11">
        <f>BA5+BB5+BC5</f>
        <v>108.33</v>
      </c>
      <c r="BE5" s="30">
        <f>(MIN(BD$3:BD$25)/BD5)*100</f>
        <v>30.739407366380501</v>
      </c>
      <c r="BF5" s="12">
        <v>74.8</v>
      </c>
      <c r="BG5" s="2"/>
      <c r="BH5" s="2"/>
      <c r="BI5" s="3">
        <v>39</v>
      </c>
      <c r="BJ5" s="3">
        <v>1</v>
      </c>
      <c r="BK5" s="3">
        <v>1</v>
      </c>
      <c r="BL5" s="3">
        <v>2</v>
      </c>
      <c r="BM5" s="3"/>
      <c r="BN5" s="3"/>
      <c r="BO5" s="6">
        <f>BF5+BG5+BH5</f>
        <v>74.8</v>
      </c>
      <c r="BP5" s="10">
        <f>BI5</f>
        <v>39</v>
      </c>
      <c r="BQ5" s="3">
        <f>(BJ5*5)+(BK5*10)+(BL5*10)+(BM5*15)+(BN5*20)</f>
        <v>35</v>
      </c>
      <c r="BR5" s="11">
        <f>IF(BF5="DQ",0,BO5+BP5+BQ5)</f>
        <v>148.80000000000001</v>
      </c>
      <c r="BS5" s="38">
        <f>(MIN(BR$3:BR$25)/BR5)*100</f>
        <v>32.587365591397848</v>
      </c>
    </row>
    <row r="6" spans="1:71" ht="15">
      <c r="A6" s="34"/>
      <c r="B6" s="35"/>
      <c r="C6" s="8"/>
      <c r="D6" s="25"/>
      <c r="E6" s="9"/>
      <c r="F6" s="31"/>
      <c r="G6" s="32"/>
      <c r="H6" s="21"/>
      <c r="I6" s="7"/>
      <c r="J6" s="23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30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30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11"/>
      <c r="BE6" s="30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38"/>
    </row>
    <row r="7" spans="1:71" ht="15">
      <c r="A7" s="34"/>
      <c r="B7" s="35"/>
      <c r="C7" s="44" t="s">
        <v>44</v>
      </c>
      <c r="D7" s="9"/>
      <c r="E7" s="9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12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8"/>
    </row>
    <row r="8" spans="1:71" ht="15">
      <c r="A8" s="34">
        <v>6</v>
      </c>
      <c r="B8" s="35">
        <v>1</v>
      </c>
      <c r="C8" s="8" t="s">
        <v>53</v>
      </c>
      <c r="D8" s="25"/>
      <c r="E8" s="9" t="s">
        <v>44</v>
      </c>
      <c r="F8" s="31">
        <f xml:space="preserve"> AB8+AQ8+BE8+BS8</f>
        <v>264.5794800282294</v>
      </c>
      <c r="G8" s="32">
        <f>H8+I8+J8</f>
        <v>237.77</v>
      </c>
      <c r="H8" s="21">
        <f>X8+AM8+BA8+BO8</f>
        <v>156.77000000000001</v>
      </c>
      <c r="I8" s="7">
        <f>Z8+AO8+BC8+BQ8</f>
        <v>20</v>
      </c>
      <c r="J8" s="23">
        <f>R8+AG8+AU8+BI8</f>
        <v>61</v>
      </c>
      <c r="K8" s="12">
        <v>30.71</v>
      </c>
      <c r="L8" s="2"/>
      <c r="M8" s="2"/>
      <c r="N8" s="2"/>
      <c r="O8" s="2"/>
      <c r="P8" s="2"/>
      <c r="Q8" s="2"/>
      <c r="R8" s="3">
        <v>15</v>
      </c>
      <c r="S8" s="3"/>
      <c r="T8" s="3"/>
      <c r="U8" s="3">
        <v>1</v>
      </c>
      <c r="V8" s="3"/>
      <c r="W8" s="13"/>
      <c r="X8" s="6">
        <f>IF(K8="DQ",0,K8+L8+M8+N8+O8+P8+Q8)</f>
        <v>30.71</v>
      </c>
      <c r="Y8" s="10">
        <f>R8</f>
        <v>15</v>
      </c>
      <c r="Z8" s="3">
        <f>(S8*5)+(T8*10)+(U8*10)+(V8*15)+(W8*20)</f>
        <v>10</v>
      </c>
      <c r="AA8" s="11">
        <f>IF(K8="DQ",0,X8+Y8+Z8)</f>
        <v>55.71</v>
      </c>
      <c r="AB8" s="30">
        <f>(MIN(AA$3:AA$25)/AA8)*100</f>
        <v>89.229940764674211</v>
      </c>
      <c r="AC8" s="12">
        <v>7.71</v>
      </c>
      <c r="AD8" s="2">
        <v>7.13</v>
      </c>
      <c r="AE8" s="2"/>
      <c r="AF8" s="2"/>
      <c r="AG8" s="3">
        <v>0</v>
      </c>
      <c r="AH8" s="3"/>
      <c r="AI8" s="3"/>
      <c r="AJ8" s="3"/>
      <c r="AK8" s="3"/>
      <c r="AL8" s="3"/>
      <c r="AM8" s="6">
        <f>IF(AC8="DQ",0,AC8+AD8+AE8+AF8)</f>
        <v>14.84</v>
      </c>
      <c r="AN8" s="10">
        <f>AG8</f>
        <v>0</v>
      </c>
      <c r="AO8" s="3">
        <f>(AH8*5)+(AI8*10)+(AJ8*10)+(AK8*15)+(AL8*20)</f>
        <v>0</v>
      </c>
      <c r="AP8" s="11">
        <f>IF(AC8="DQ",0,AM8+AN8+AO8)</f>
        <v>14.84</v>
      </c>
      <c r="AQ8" s="30">
        <f>(MIN(AP$3:AP$25)/AP8)*100</f>
        <v>78.032345013477084</v>
      </c>
      <c r="AR8" s="12">
        <v>51.85</v>
      </c>
      <c r="AS8" s="2"/>
      <c r="AT8" s="2"/>
      <c r="AU8" s="3">
        <v>19</v>
      </c>
      <c r="AV8" s="3"/>
      <c r="AW8" s="3"/>
      <c r="AX8" s="3"/>
      <c r="AY8" s="3"/>
      <c r="AZ8" s="3"/>
      <c r="BA8" s="6">
        <f>AR8+AS8+AT8</f>
        <v>51.85</v>
      </c>
      <c r="BB8" s="10">
        <f>AU8</f>
        <v>19</v>
      </c>
      <c r="BC8" s="3">
        <f>(AV8*5)+(AW8*10)+(AX8*10)+(AY8*15)+(AZ8*20)</f>
        <v>0</v>
      </c>
      <c r="BD8" s="11">
        <f>BA8+BB8+BC8</f>
        <v>70.849999999999994</v>
      </c>
      <c r="BE8" s="30">
        <f>(MIN(BD$3:BD$25)/BD8)*100</f>
        <v>47.000705716302043</v>
      </c>
      <c r="BF8" s="12">
        <v>59.37</v>
      </c>
      <c r="BG8" s="2"/>
      <c r="BH8" s="2"/>
      <c r="BI8" s="3">
        <v>27</v>
      </c>
      <c r="BJ8" s="3"/>
      <c r="BK8" s="3"/>
      <c r="BL8" s="3">
        <v>1</v>
      </c>
      <c r="BM8" s="3"/>
      <c r="BN8" s="3"/>
      <c r="BO8" s="6">
        <f>BF8+BG8+BH8</f>
        <v>59.37</v>
      </c>
      <c r="BP8" s="10">
        <f>BI8</f>
        <v>27</v>
      </c>
      <c r="BQ8" s="3">
        <f>(BJ8*5)+(BK8*10)+(BL8*10)+(BM8*15)+(BN8*20)</f>
        <v>10</v>
      </c>
      <c r="BR8" s="11">
        <f>IF(BF8="DQ",0,BO8+BP8+BQ8)</f>
        <v>96.37</v>
      </c>
      <c r="BS8" s="38">
        <f>(MIN(BR$3:BR$25)/BR8)*100</f>
        <v>50.316488533776074</v>
      </c>
    </row>
    <row r="9" spans="1:71" ht="15">
      <c r="A9" s="34">
        <v>9</v>
      </c>
      <c r="B9" s="35">
        <v>2</v>
      </c>
      <c r="C9" s="8" t="s">
        <v>47</v>
      </c>
      <c r="D9" s="25"/>
      <c r="E9" s="9" t="s">
        <v>44</v>
      </c>
      <c r="F9" s="31">
        <f xml:space="preserve"> AB9+AQ9+BE9+BS9</f>
        <v>212.43221465312249</v>
      </c>
      <c r="G9" s="32">
        <f>H9+I9+J9</f>
        <v>260.52</v>
      </c>
      <c r="H9" s="21">
        <f>X9+AM9+BA9+BO9</f>
        <v>167.51999999999998</v>
      </c>
      <c r="I9" s="7">
        <f>Z9+AO9+BC9+BQ9</f>
        <v>5</v>
      </c>
      <c r="J9" s="23">
        <f>R9+AG9+AU9+BI9</f>
        <v>88</v>
      </c>
      <c r="K9" s="12">
        <v>39.43</v>
      </c>
      <c r="L9" s="2"/>
      <c r="M9" s="2"/>
      <c r="N9" s="2"/>
      <c r="O9" s="2"/>
      <c r="P9" s="2"/>
      <c r="Q9" s="2"/>
      <c r="R9" s="3">
        <v>58</v>
      </c>
      <c r="S9" s="3"/>
      <c r="T9" s="3"/>
      <c r="U9" s="3"/>
      <c r="V9" s="3"/>
      <c r="W9" s="13"/>
      <c r="X9" s="6">
        <f>IF(K9="DQ",0,K9+L9+M9+N9+O9+P9+Q9)</f>
        <v>39.43</v>
      </c>
      <c r="Y9" s="10">
        <f>R9</f>
        <v>58</v>
      </c>
      <c r="Z9" s="3">
        <f>(S9*5)+(T9*10)+(U9*10)+(V9*15)+(W9*20)</f>
        <v>0</v>
      </c>
      <c r="AA9" s="11">
        <f>IF(K9="DQ",0,X9+Y9+Z9)</f>
        <v>97.43</v>
      </c>
      <c r="AB9" s="30">
        <f>(MIN(AA$3:AA$25)/AA9)*100</f>
        <v>51.021246022785583</v>
      </c>
      <c r="AC9" s="12">
        <v>9.42</v>
      </c>
      <c r="AD9" s="2">
        <v>12.01</v>
      </c>
      <c r="AE9" s="2"/>
      <c r="AF9" s="2"/>
      <c r="AG9" s="3">
        <v>11</v>
      </c>
      <c r="AH9" s="3"/>
      <c r="AI9" s="3"/>
      <c r="AJ9" s="3"/>
      <c r="AK9" s="3"/>
      <c r="AL9" s="3"/>
      <c r="AM9" s="6">
        <f>IF(AC9="DQ",0,AC9+AD9+AE9+AF9)</f>
        <v>21.43</v>
      </c>
      <c r="AN9" s="10">
        <f>AG9</f>
        <v>11</v>
      </c>
      <c r="AO9" s="3">
        <f>(AH9*5)+(AI9*10)+(AJ9*10)+(AK9*15)+(AL9*20)</f>
        <v>0</v>
      </c>
      <c r="AP9" s="11">
        <f>IF(AC9="DQ",0,AM9+AN9+AO9)</f>
        <v>32.43</v>
      </c>
      <c r="AQ9" s="30">
        <f>(MIN(AP$3:AP$25)/AP9)*100</f>
        <v>35.707678075855689</v>
      </c>
      <c r="AR9" s="12">
        <v>47.62</v>
      </c>
      <c r="AS9" s="2"/>
      <c r="AT9" s="2"/>
      <c r="AU9" s="3">
        <v>14</v>
      </c>
      <c r="AV9" s="3">
        <v>1</v>
      </c>
      <c r="AW9" s="3"/>
      <c r="AX9" s="3"/>
      <c r="AY9" s="3"/>
      <c r="AZ9" s="3"/>
      <c r="BA9" s="6">
        <f>AR9+AS9+AT9</f>
        <v>47.62</v>
      </c>
      <c r="BB9" s="10">
        <f>AU9</f>
        <v>14</v>
      </c>
      <c r="BC9" s="3">
        <f>(AV9*5)+(AW9*10)+(AX9*10)+(AY9*15)+(AZ9*20)</f>
        <v>5</v>
      </c>
      <c r="BD9" s="11">
        <f>BA9+BB9+BC9</f>
        <v>66.62</v>
      </c>
      <c r="BE9" s="30">
        <f>(MIN(BD$3:BD$25)/BD9)*100</f>
        <v>49.984989492644843</v>
      </c>
      <c r="BF9" s="12">
        <v>59.04</v>
      </c>
      <c r="BG9" s="2"/>
      <c r="BH9" s="2"/>
      <c r="BI9" s="3">
        <v>5</v>
      </c>
      <c r="BJ9" s="3"/>
      <c r="BK9" s="3"/>
      <c r="BL9" s="3"/>
      <c r="BM9" s="3"/>
      <c r="BN9" s="3"/>
      <c r="BO9" s="6">
        <f>BF9+BG9+BH9</f>
        <v>59.04</v>
      </c>
      <c r="BP9" s="10">
        <f>BI9</f>
        <v>5</v>
      </c>
      <c r="BQ9" s="3">
        <f>(BJ9*5)+(BK9*10)+(BL9*10)+(BM9*15)+(BN9*20)</f>
        <v>0</v>
      </c>
      <c r="BR9" s="11">
        <f>IF(BF9="DQ",0,BO9+BP9+BQ9)</f>
        <v>64.039999999999992</v>
      </c>
      <c r="BS9" s="38">
        <f>(MIN(BR$3:BR$25)/BR9)*100</f>
        <v>75.718301061836371</v>
      </c>
    </row>
    <row r="10" spans="1:71" ht="15">
      <c r="A10" s="34">
        <v>10</v>
      </c>
      <c r="B10" s="35">
        <v>3</v>
      </c>
      <c r="C10" s="8" t="s">
        <v>50</v>
      </c>
      <c r="D10" s="9"/>
      <c r="E10" s="9" t="s">
        <v>44</v>
      </c>
      <c r="F10" s="31">
        <f xml:space="preserve"> AB10+AQ10+BE10+BS10</f>
        <v>197.55400245445642</v>
      </c>
      <c r="G10" s="32">
        <f>H10+I10+J10</f>
        <v>294.34000000000003</v>
      </c>
      <c r="H10" s="21">
        <f>X10+AM10+BA10+BO10</f>
        <v>161.34</v>
      </c>
      <c r="I10" s="7">
        <f>Z10+AO10+BC10+BQ10</f>
        <v>55</v>
      </c>
      <c r="J10" s="23">
        <f>R10+AG10+AU10+BI10</f>
        <v>78</v>
      </c>
      <c r="K10" s="12">
        <v>34.01</v>
      </c>
      <c r="L10" s="2"/>
      <c r="M10" s="2"/>
      <c r="N10" s="2"/>
      <c r="O10" s="2"/>
      <c r="P10" s="2"/>
      <c r="Q10" s="2"/>
      <c r="R10" s="3">
        <v>34</v>
      </c>
      <c r="S10" s="3">
        <v>1</v>
      </c>
      <c r="T10" s="3">
        <v>1</v>
      </c>
      <c r="U10" s="3"/>
      <c r="V10" s="3"/>
      <c r="W10" s="13"/>
      <c r="X10" s="6">
        <f>IF(K10="DQ",0,K10+L10+M10+N10+O10+P10+Q10)</f>
        <v>34.01</v>
      </c>
      <c r="Y10" s="10">
        <f>R10</f>
        <v>34</v>
      </c>
      <c r="Z10" s="3">
        <f>(S10*5)+(T10*10)+(U10*10)+(V10*15)+(W10*20)</f>
        <v>15</v>
      </c>
      <c r="AA10" s="11">
        <f>IF(K10="DQ",0,X10+Y10+Z10)</f>
        <v>83.009999999999991</v>
      </c>
      <c r="AB10" s="30">
        <f>(MIN(AA$3:AA$25)/AA10)*100</f>
        <v>59.884351282977967</v>
      </c>
      <c r="AC10" s="12">
        <v>8.8000000000000007</v>
      </c>
      <c r="AD10" s="2">
        <v>8.68</v>
      </c>
      <c r="AE10" s="2"/>
      <c r="AF10" s="2"/>
      <c r="AG10" s="3">
        <v>5</v>
      </c>
      <c r="AH10" s="3"/>
      <c r="AI10" s="3"/>
      <c r="AJ10" s="3"/>
      <c r="AK10" s="3"/>
      <c r="AL10" s="3"/>
      <c r="AM10" s="6">
        <f>IF(AC10="DQ",0,AC10+AD10+AE10+AF10)</f>
        <v>17.48</v>
      </c>
      <c r="AN10" s="10">
        <f>AG10</f>
        <v>5</v>
      </c>
      <c r="AO10" s="3">
        <f>(AH10*5)+(AI10*10)+(AJ10*10)+(AK10*15)+(AL10*20)</f>
        <v>0</v>
      </c>
      <c r="AP10" s="11">
        <f>IF(AC10="DQ",0,AM10+AN10+AO10)</f>
        <v>22.48</v>
      </c>
      <c r="AQ10" s="30">
        <f>(MIN(AP$3:AP$25)/AP10)*100</f>
        <v>51.512455516014235</v>
      </c>
      <c r="AR10" s="12">
        <v>59.14</v>
      </c>
      <c r="AS10" s="2"/>
      <c r="AT10" s="2"/>
      <c r="AU10" s="3">
        <v>11</v>
      </c>
      <c r="AV10" s="3"/>
      <c r="AW10" s="3"/>
      <c r="AX10" s="3">
        <v>1</v>
      </c>
      <c r="AY10" s="3"/>
      <c r="AZ10" s="3"/>
      <c r="BA10" s="6">
        <f>AR10+AS10+AT10</f>
        <v>59.14</v>
      </c>
      <c r="BB10" s="10">
        <f>AU10</f>
        <v>11</v>
      </c>
      <c r="BC10" s="3">
        <f>(AV10*5)+(AW10*10)+(AX10*10)+(AY10*15)+(AZ10*20)</f>
        <v>10</v>
      </c>
      <c r="BD10" s="11">
        <f>BA10+BB10+BC10</f>
        <v>80.14</v>
      </c>
      <c r="BE10" s="30">
        <f>(MIN(BD$3:BD$25)/BD10)*100</f>
        <v>41.552283503868225</v>
      </c>
      <c r="BF10" s="12">
        <v>50.71</v>
      </c>
      <c r="BG10" s="2"/>
      <c r="BH10" s="2"/>
      <c r="BI10" s="3">
        <v>28</v>
      </c>
      <c r="BJ10" s="3"/>
      <c r="BK10" s="3"/>
      <c r="BL10" s="3">
        <v>3</v>
      </c>
      <c r="BM10" s="3"/>
      <c r="BN10" s="3"/>
      <c r="BO10" s="6">
        <f>BF10+BG10+BH10</f>
        <v>50.71</v>
      </c>
      <c r="BP10" s="10">
        <f>BI10</f>
        <v>28</v>
      </c>
      <c r="BQ10" s="3">
        <f>(BJ10*5)+(BK10*10)+(BL10*10)+(BM10*15)+(BN10*20)</f>
        <v>30</v>
      </c>
      <c r="BR10" s="11">
        <f>IF(BF10="DQ",0,BO10+BP10+BQ10)</f>
        <v>108.71000000000001</v>
      </c>
      <c r="BS10" s="38">
        <f>(MIN(BR$3:BR$25)/BR10)*100</f>
        <v>44.60491215159599</v>
      </c>
    </row>
    <row r="11" spans="1:71" ht="15">
      <c r="A11" s="34">
        <v>12</v>
      </c>
      <c r="B11" s="35">
        <v>4</v>
      </c>
      <c r="C11" s="8" t="s">
        <v>52</v>
      </c>
      <c r="D11" s="9"/>
      <c r="E11" s="9" t="s">
        <v>44</v>
      </c>
      <c r="F11" s="31">
        <f xml:space="preserve"> AB11+AQ11+BE11+BS11</f>
        <v>191.35143890054451</v>
      </c>
      <c r="G11" s="32">
        <f>H11+I11+J11</f>
        <v>294.57</v>
      </c>
      <c r="H11" s="21">
        <f>X11+AM11+BA11+BO11</f>
        <v>185.57</v>
      </c>
      <c r="I11" s="7">
        <f>Z11+AO11+BC11+BQ11</f>
        <v>20</v>
      </c>
      <c r="J11" s="23">
        <f>R11+AG11+AU11+BI11</f>
        <v>89</v>
      </c>
      <c r="K11" s="12">
        <v>40.049999999999997</v>
      </c>
      <c r="L11" s="2"/>
      <c r="M11" s="2"/>
      <c r="N11" s="2"/>
      <c r="O11" s="2"/>
      <c r="P11" s="2"/>
      <c r="Q11" s="2"/>
      <c r="R11" s="3">
        <v>35</v>
      </c>
      <c r="S11" s="3"/>
      <c r="T11" s="3"/>
      <c r="U11" s="3">
        <v>1</v>
      </c>
      <c r="V11" s="3"/>
      <c r="W11" s="13"/>
      <c r="X11" s="6">
        <f>IF(K11="DQ",0,K11+L11+M11+N11+O11+P11+Q11)</f>
        <v>40.049999999999997</v>
      </c>
      <c r="Y11" s="10">
        <f>R11</f>
        <v>35</v>
      </c>
      <c r="Z11" s="3">
        <f>(S11*5)+(T11*10)+(U11*10)+(V11*15)+(W11*20)</f>
        <v>10</v>
      </c>
      <c r="AA11" s="11">
        <f>IF(K11="DQ",0,X11+Y11+Z11)</f>
        <v>85.05</v>
      </c>
      <c r="AB11" s="30">
        <f>(MIN(AA$3:AA$25)/AA11)*100</f>
        <v>58.447971781305121</v>
      </c>
      <c r="AC11" s="12">
        <v>6.55</v>
      </c>
      <c r="AD11" s="2">
        <v>6.26</v>
      </c>
      <c r="AE11" s="2"/>
      <c r="AF11" s="2"/>
      <c r="AG11" s="3">
        <v>15</v>
      </c>
      <c r="AH11" s="3"/>
      <c r="AI11" s="3"/>
      <c r="AJ11" s="3"/>
      <c r="AK11" s="3"/>
      <c r="AL11" s="3"/>
      <c r="AM11" s="6">
        <f>IF(AC11="DQ",0,AC11+AD11+AE11+AF11)</f>
        <v>12.809999999999999</v>
      </c>
      <c r="AN11" s="10">
        <f>AG11</f>
        <v>15</v>
      </c>
      <c r="AO11" s="3">
        <f>(AH11*5)+(AI11*10)+(AJ11*10)+(AK11*15)+(AL11*20)</f>
        <v>0</v>
      </c>
      <c r="AP11" s="11">
        <f>IF(AC11="DQ",0,AM11+AN11+AO11)</f>
        <v>27.81</v>
      </c>
      <c r="AQ11" s="30">
        <f>(MIN(AP$3:AP$25)/AP11)*100</f>
        <v>41.639697950377567</v>
      </c>
      <c r="AR11" s="12">
        <v>55.06</v>
      </c>
      <c r="AS11" s="2"/>
      <c r="AT11" s="2"/>
      <c r="AU11" s="3">
        <v>14</v>
      </c>
      <c r="AV11" s="3"/>
      <c r="AW11" s="3"/>
      <c r="AX11" s="3"/>
      <c r="AY11" s="3"/>
      <c r="AZ11" s="3"/>
      <c r="BA11" s="6">
        <f>AR11+AS11+AT11</f>
        <v>55.06</v>
      </c>
      <c r="BB11" s="10">
        <f>AU11</f>
        <v>14</v>
      </c>
      <c r="BC11" s="3">
        <f>(AV11*5)+(AW11*10)+(AX11*10)+(AY11*15)+(AZ11*20)</f>
        <v>0</v>
      </c>
      <c r="BD11" s="11">
        <f>BA11+BB11+BC11</f>
        <v>69.06</v>
      </c>
      <c r="BE11" s="30">
        <f>(MIN(BD$3:BD$25)/BD11)*100</f>
        <v>48.21894005212858</v>
      </c>
      <c r="BF11" s="12">
        <v>77.650000000000006</v>
      </c>
      <c r="BG11" s="2"/>
      <c r="BH11" s="2"/>
      <c r="BI11" s="3">
        <v>25</v>
      </c>
      <c r="BJ11" s="3"/>
      <c r="BK11" s="3">
        <v>1</v>
      </c>
      <c r="BL11" s="3"/>
      <c r="BM11" s="3"/>
      <c r="BN11" s="3"/>
      <c r="BO11" s="6">
        <f>BF11+BG11+BH11</f>
        <v>77.650000000000006</v>
      </c>
      <c r="BP11" s="10">
        <f>BI11</f>
        <v>25</v>
      </c>
      <c r="BQ11" s="3">
        <f>(BJ11*5)+(BK11*10)+(BL11*10)+(BM11*15)+(BN11*20)</f>
        <v>10</v>
      </c>
      <c r="BR11" s="11">
        <f>IF(BF11="DQ",0,BO11+BP11+BQ11)</f>
        <v>112.65</v>
      </c>
      <c r="BS11" s="38">
        <f>(MIN(BR$3:BR$25)/BR11)*100</f>
        <v>43.044829116733247</v>
      </c>
    </row>
    <row r="12" spans="1:71" ht="15">
      <c r="A12" s="34">
        <v>17</v>
      </c>
      <c r="B12" s="35">
        <v>5</v>
      </c>
      <c r="C12" s="8" t="s">
        <v>43</v>
      </c>
      <c r="D12" s="9"/>
      <c r="E12" s="9" t="s">
        <v>44</v>
      </c>
      <c r="F12" s="31">
        <f xml:space="preserve"> AB12+AQ12+BE12+BS12</f>
        <v>166.6218976329225</v>
      </c>
      <c r="G12" s="32">
        <f>H12+I12+J12</f>
        <v>356.26</v>
      </c>
      <c r="H12" s="21">
        <f>X12+AM12+BA12+BO12</f>
        <v>191.26</v>
      </c>
      <c r="I12" s="7">
        <f>Z12+AO12+BC12+BQ12</f>
        <v>30</v>
      </c>
      <c r="J12" s="23">
        <f>R12+AG12+AU12+BI12</f>
        <v>135</v>
      </c>
      <c r="K12" s="12">
        <v>38.340000000000003</v>
      </c>
      <c r="L12" s="2"/>
      <c r="M12" s="2"/>
      <c r="N12" s="2"/>
      <c r="O12" s="2"/>
      <c r="P12" s="2"/>
      <c r="Q12" s="2"/>
      <c r="R12" s="3">
        <v>63</v>
      </c>
      <c r="S12" s="3"/>
      <c r="T12" s="3"/>
      <c r="U12" s="3"/>
      <c r="V12" s="3"/>
      <c r="W12" s="13"/>
      <c r="X12" s="6">
        <f>IF(K12="DQ",0,K12+L12+M12+N12+O12+P12+Q12)</f>
        <v>38.340000000000003</v>
      </c>
      <c r="Y12" s="10">
        <f>R12</f>
        <v>63</v>
      </c>
      <c r="Z12" s="3">
        <f>(S12*5)+(T12*10)+(U12*10)+(V12*15)+(W12*20)</f>
        <v>0</v>
      </c>
      <c r="AA12" s="11">
        <f>IF(K12="DQ",0,X12+Y12+Z12)</f>
        <v>101.34</v>
      </c>
      <c r="AB12" s="30">
        <f>(MIN(AA$3:AA$25)/AA12)*100</f>
        <v>49.052693901716992</v>
      </c>
      <c r="AC12" s="12">
        <v>9.75</v>
      </c>
      <c r="AD12" s="2">
        <v>11.21</v>
      </c>
      <c r="AE12" s="2"/>
      <c r="AF12" s="2"/>
      <c r="AG12" s="3">
        <v>20</v>
      </c>
      <c r="AH12" s="3"/>
      <c r="AI12" s="3"/>
      <c r="AJ12" s="3"/>
      <c r="AK12" s="3"/>
      <c r="AL12" s="3"/>
      <c r="AM12" s="6">
        <f>IF(AC12="DQ",0,AC12+AD12+AE12+AF12)</f>
        <v>20.96</v>
      </c>
      <c r="AN12" s="10">
        <f>AG12</f>
        <v>20</v>
      </c>
      <c r="AO12" s="3">
        <f>(AH12*5)+(AI12*10)+(AJ12*10)+(AK12*15)+(AL12*20)</f>
        <v>0</v>
      </c>
      <c r="AP12" s="11">
        <f>IF(AC12="DQ",0,AM12+AN12+AO12)</f>
        <v>40.96</v>
      </c>
      <c r="AQ12" s="30">
        <f>(MIN(AP$3:AP$25)/AP12)*100</f>
        <v>28.271484375</v>
      </c>
      <c r="AR12" s="12">
        <v>51.02</v>
      </c>
      <c r="AS12" s="2"/>
      <c r="AT12" s="2"/>
      <c r="AU12" s="3">
        <v>6</v>
      </c>
      <c r="AV12" s="3"/>
      <c r="AW12" s="3"/>
      <c r="AX12" s="3"/>
      <c r="AY12" s="3"/>
      <c r="AZ12" s="3"/>
      <c r="BA12" s="6">
        <f>AR12+AS12+AT12</f>
        <v>51.02</v>
      </c>
      <c r="BB12" s="10">
        <f>AU12</f>
        <v>6</v>
      </c>
      <c r="BC12" s="3">
        <f>(AV12*5)+(AW12*10)+(AX12*10)+(AY12*15)+(AZ12*20)</f>
        <v>0</v>
      </c>
      <c r="BD12" s="11">
        <f>BA12+BB12+BC12</f>
        <v>57.02</v>
      </c>
      <c r="BE12" s="30">
        <f>(MIN(BD$3:BD$25)/BD12)*100</f>
        <v>58.400561206594169</v>
      </c>
      <c r="BF12" s="12">
        <v>80.94</v>
      </c>
      <c r="BG12" s="2"/>
      <c r="BH12" s="2"/>
      <c r="BI12" s="3">
        <v>46</v>
      </c>
      <c r="BJ12" s="3"/>
      <c r="BK12" s="3"/>
      <c r="BL12" s="3">
        <v>3</v>
      </c>
      <c r="BM12" s="3"/>
      <c r="BN12" s="3"/>
      <c r="BO12" s="6">
        <f>BF12+BG12+BH12</f>
        <v>80.94</v>
      </c>
      <c r="BP12" s="10">
        <f>BI12</f>
        <v>46</v>
      </c>
      <c r="BQ12" s="3">
        <f>(BJ12*5)+(BK12*10)+(BL12*10)+(BM12*15)+(BN12*20)</f>
        <v>30</v>
      </c>
      <c r="BR12" s="11">
        <f>IF(BF12="DQ",0,BO12+BP12+BQ12)</f>
        <v>156.94</v>
      </c>
      <c r="BS12" s="38">
        <f>(MIN(BR$3:BR$25)/BR12)*100</f>
        <v>30.897158149611322</v>
      </c>
    </row>
    <row r="13" spans="1:71" ht="15">
      <c r="A13" s="34"/>
      <c r="B13" s="35"/>
      <c r="C13" s="8"/>
      <c r="D13" s="9"/>
      <c r="E13" s="9"/>
      <c r="F13" s="31"/>
      <c r="G13" s="32"/>
      <c r="H13" s="21"/>
      <c r="I13" s="7"/>
      <c r="J13" s="23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11"/>
      <c r="AB13" s="30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30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30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11"/>
      <c r="BS13" s="38"/>
    </row>
    <row r="14" spans="1:71" ht="15">
      <c r="A14" s="34"/>
      <c r="B14" s="35"/>
      <c r="C14" s="44" t="s">
        <v>34</v>
      </c>
      <c r="D14" s="9"/>
      <c r="E14" s="9"/>
      <c r="F14" s="31"/>
      <c r="G14" s="32"/>
      <c r="H14" s="21"/>
      <c r="I14" s="7"/>
      <c r="J14" s="23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11"/>
      <c r="AB14" s="30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30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11"/>
      <c r="BE14" s="30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11"/>
      <c r="BS14" s="38"/>
    </row>
    <row r="15" spans="1:71" ht="15">
      <c r="A15" s="34">
        <v>1</v>
      </c>
      <c r="B15" s="35">
        <v>1</v>
      </c>
      <c r="C15" s="8" t="s">
        <v>39</v>
      </c>
      <c r="D15" s="25"/>
      <c r="E15" s="9" t="s">
        <v>34</v>
      </c>
      <c r="F15" s="41">
        <f t="shared" ref="F15:F25" si="0" xml:space="preserve"> AB15+AQ15+BE15+BS15</f>
        <v>348.07882726444404</v>
      </c>
      <c r="G15" s="32">
        <f t="shared" ref="G15:G25" si="1">H15+I15+J15</f>
        <v>156.74</v>
      </c>
      <c r="H15" s="21">
        <f t="shared" ref="H15:H25" si="2">X15+AM15+BA15+BO15</f>
        <v>116.74000000000001</v>
      </c>
      <c r="I15" s="7">
        <f t="shared" ref="I15:I25" si="3">Z15+AO15+BC15+BQ15</f>
        <v>0</v>
      </c>
      <c r="J15" s="40">
        <f t="shared" ref="J15:J25" si="4">R15+AG15+AU15+BI15</f>
        <v>40</v>
      </c>
      <c r="K15" s="12">
        <v>22.82</v>
      </c>
      <c r="L15" s="2"/>
      <c r="M15" s="2"/>
      <c r="N15" s="2"/>
      <c r="O15" s="2"/>
      <c r="P15" s="2"/>
      <c r="Q15" s="2"/>
      <c r="R15" s="3">
        <v>27</v>
      </c>
      <c r="S15" s="3"/>
      <c r="T15" s="3"/>
      <c r="U15" s="3"/>
      <c r="V15" s="3"/>
      <c r="W15" s="13"/>
      <c r="X15" s="6">
        <f t="shared" ref="X15:X25" si="5">IF(K15="DQ",0,K15+L15+M15+N15+O15+P15+Q15)</f>
        <v>22.82</v>
      </c>
      <c r="Y15" s="10">
        <f t="shared" ref="Y15:Y25" si="6">R15</f>
        <v>27</v>
      </c>
      <c r="Z15" s="3">
        <f t="shared" ref="Z15:Z25" si="7">(S15*5)+(T15*10)+(U15*10)+(V15*15)+(W15*20)</f>
        <v>0</v>
      </c>
      <c r="AA15" s="11">
        <f t="shared" ref="AA15:AA25" si="8">IF(K15="DQ",0,X15+Y15+Z15)</f>
        <v>49.82</v>
      </c>
      <c r="AB15" s="30">
        <f>(MIN(AA$3:AA$25)/AA15)*100</f>
        <v>99.779205138498597</v>
      </c>
      <c r="AC15" s="12">
        <v>7.09</v>
      </c>
      <c r="AD15" s="2">
        <v>9</v>
      </c>
      <c r="AE15" s="2"/>
      <c r="AF15" s="2"/>
      <c r="AG15" s="3">
        <v>1</v>
      </c>
      <c r="AH15" s="3"/>
      <c r="AI15" s="3"/>
      <c r="AJ15" s="3"/>
      <c r="AK15" s="3"/>
      <c r="AL15" s="3"/>
      <c r="AM15" s="6">
        <f t="shared" ref="AM15:AM25" si="9">IF(AC15="DQ",0,AC15+AD15+AE15+AF15)</f>
        <v>16.09</v>
      </c>
      <c r="AN15" s="10">
        <f t="shared" ref="AN15:AN25" si="10">AG15</f>
        <v>1</v>
      </c>
      <c r="AO15" s="3">
        <f t="shared" ref="AO15:AO25" si="11">(AH15*5)+(AI15*10)+(AJ15*10)+(AK15*15)+(AL15*20)</f>
        <v>0</v>
      </c>
      <c r="AP15" s="11">
        <f t="shared" ref="AP15:AP25" si="12">IF(AC15="DQ",0,AM15+AN15+AO15)</f>
        <v>17.09</v>
      </c>
      <c r="AQ15" s="30">
        <f>(MIN(AP$3:AP$25)/AP15)*100</f>
        <v>67.758923346986549</v>
      </c>
      <c r="AR15" s="12">
        <v>33.18</v>
      </c>
      <c r="AS15" s="2"/>
      <c r="AT15" s="2"/>
      <c r="AU15" s="3">
        <v>7</v>
      </c>
      <c r="AV15" s="3"/>
      <c r="AW15" s="3"/>
      <c r="AX15" s="3"/>
      <c r="AY15" s="3"/>
      <c r="AZ15" s="3"/>
      <c r="BA15" s="6">
        <f>AR15+AS15+AT15</f>
        <v>33.18</v>
      </c>
      <c r="BB15" s="10">
        <f t="shared" ref="BB15:BB25" si="13">AU15</f>
        <v>7</v>
      </c>
      <c r="BC15" s="3">
        <f t="shared" ref="BC15:BC25" si="14">(AV15*5)+(AW15*10)+(AX15*10)+(AY15*15)+(AZ15*20)</f>
        <v>0</v>
      </c>
      <c r="BD15" s="11">
        <f>BA15+BB15+BC15</f>
        <v>40.18</v>
      </c>
      <c r="BE15" s="30">
        <f>(MIN(BD$3:BD$25)/BD15)*100</f>
        <v>82.877053260328509</v>
      </c>
      <c r="BF15" s="12">
        <v>44.65</v>
      </c>
      <c r="BG15" s="2"/>
      <c r="BH15" s="2"/>
      <c r="BI15" s="3">
        <v>5</v>
      </c>
      <c r="BJ15" s="3"/>
      <c r="BK15" s="3"/>
      <c r="BL15" s="3"/>
      <c r="BM15" s="3"/>
      <c r="BN15" s="3"/>
      <c r="BO15" s="6">
        <f>BF15+BG15+BH15</f>
        <v>44.65</v>
      </c>
      <c r="BP15" s="10">
        <f t="shared" ref="BP15:BP25" si="15">BI15</f>
        <v>5</v>
      </c>
      <c r="BQ15" s="3">
        <f t="shared" ref="BQ15:BQ25" si="16">(BJ15*5)+(BK15*10)+(BL15*10)+(BM15*15)+(BN15*20)</f>
        <v>0</v>
      </c>
      <c r="BR15" s="11">
        <f t="shared" ref="BR15:BR25" si="17">IF(BF15="DQ",0,BO15+BP15+BQ15)</f>
        <v>49.65</v>
      </c>
      <c r="BS15" s="38">
        <f>(MIN(BR$3:BR$25)/BR15)*100</f>
        <v>97.663645518630418</v>
      </c>
    </row>
    <row r="16" spans="1:71" ht="15">
      <c r="A16" s="34">
        <v>2</v>
      </c>
      <c r="B16" s="35">
        <v>2</v>
      </c>
      <c r="C16" s="8" t="s">
        <v>40</v>
      </c>
      <c r="D16" s="25"/>
      <c r="E16" s="9" t="s">
        <v>34</v>
      </c>
      <c r="F16" s="31">
        <f t="shared" si="0"/>
        <v>333.07690008951505</v>
      </c>
      <c r="G16" s="32">
        <f t="shared" si="1"/>
        <v>192.51</v>
      </c>
      <c r="H16" s="21">
        <f t="shared" si="2"/>
        <v>101.50999999999999</v>
      </c>
      <c r="I16" s="7">
        <f t="shared" si="3"/>
        <v>15</v>
      </c>
      <c r="J16" s="23">
        <f t="shared" si="4"/>
        <v>76</v>
      </c>
      <c r="K16" s="12">
        <v>20.89</v>
      </c>
      <c r="L16" s="2"/>
      <c r="M16" s="2"/>
      <c r="N16" s="2"/>
      <c r="O16" s="2"/>
      <c r="P16" s="2"/>
      <c r="Q16" s="2"/>
      <c r="R16" s="3">
        <v>52</v>
      </c>
      <c r="S16" s="3"/>
      <c r="T16" s="3"/>
      <c r="U16" s="3"/>
      <c r="V16" s="3"/>
      <c r="W16" s="13"/>
      <c r="X16" s="6">
        <f t="shared" si="5"/>
        <v>20.89</v>
      </c>
      <c r="Y16" s="10">
        <f t="shared" si="6"/>
        <v>52</v>
      </c>
      <c r="Z16" s="3">
        <f t="shared" si="7"/>
        <v>0</v>
      </c>
      <c r="AA16" s="11">
        <f t="shared" si="8"/>
        <v>72.89</v>
      </c>
      <c r="AB16" s="30">
        <f>(MIN(AA$3:AA$25)/AA16)*100</f>
        <v>68.198655508300178</v>
      </c>
      <c r="AC16" s="12">
        <v>5.5</v>
      </c>
      <c r="AD16" s="2">
        <v>5.08</v>
      </c>
      <c r="AE16" s="2"/>
      <c r="AF16" s="2"/>
      <c r="AG16" s="3">
        <v>1</v>
      </c>
      <c r="AH16" s="3"/>
      <c r="AI16" s="3"/>
      <c r="AJ16" s="3"/>
      <c r="AK16" s="3"/>
      <c r="AL16" s="3"/>
      <c r="AM16" s="6">
        <f t="shared" si="9"/>
        <v>10.58</v>
      </c>
      <c r="AN16" s="10">
        <f t="shared" si="10"/>
        <v>1</v>
      </c>
      <c r="AO16" s="3">
        <f t="shared" si="11"/>
        <v>0</v>
      </c>
      <c r="AP16" s="11">
        <f t="shared" si="12"/>
        <v>11.58</v>
      </c>
      <c r="AQ16" s="42">
        <f>(MIN(AP$3:AP$25)/AP16)*100</f>
        <v>100</v>
      </c>
      <c r="AR16" s="12">
        <v>29.3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29.3</v>
      </c>
      <c r="BB16" s="10">
        <f t="shared" si="13"/>
        <v>4</v>
      </c>
      <c r="BC16" s="3">
        <f t="shared" si="14"/>
        <v>0</v>
      </c>
      <c r="BD16" s="11">
        <f>BA16+BB16+BC16</f>
        <v>33.299999999999997</v>
      </c>
      <c r="BE16" s="42">
        <f>(MIN(BD$3:BD$25)/BD16)*100</f>
        <v>100</v>
      </c>
      <c r="BF16" s="12">
        <v>40.74</v>
      </c>
      <c r="BG16" s="2"/>
      <c r="BH16" s="2"/>
      <c r="BI16" s="3">
        <v>19</v>
      </c>
      <c r="BJ16" s="3">
        <v>1</v>
      </c>
      <c r="BK16" s="3">
        <v>1</v>
      </c>
      <c r="BL16" s="3"/>
      <c r="BM16" s="3"/>
      <c r="BN16" s="3"/>
      <c r="BO16" s="6">
        <f>BF16+BG16+BH16</f>
        <v>40.74</v>
      </c>
      <c r="BP16" s="10">
        <f t="shared" si="15"/>
        <v>19</v>
      </c>
      <c r="BQ16" s="3">
        <f t="shared" si="16"/>
        <v>15</v>
      </c>
      <c r="BR16" s="11">
        <f t="shared" si="17"/>
        <v>74.740000000000009</v>
      </c>
      <c r="BS16" s="38">
        <f>(MIN(BR$3:BR$25)/BR16)*100</f>
        <v>64.878244581214872</v>
      </c>
    </row>
    <row r="17" spans="1:71" ht="15">
      <c r="A17" s="34">
        <v>3</v>
      </c>
      <c r="B17" s="35">
        <v>3</v>
      </c>
      <c r="C17" s="8" t="s">
        <v>55</v>
      </c>
      <c r="D17" s="9"/>
      <c r="E17" s="9" t="s">
        <v>34</v>
      </c>
      <c r="F17" s="31">
        <f t="shared" si="0"/>
        <v>292.49662900341428</v>
      </c>
      <c r="G17" s="32">
        <f t="shared" si="1"/>
        <v>212.82</v>
      </c>
      <c r="H17" s="21">
        <f t="shared" si="2"/>
        <v>107.82</v>
      </c>
      <c r="I17" s="7">
        <f t="shared" si="3"/>
        <v>10</v>
      </c>
      <c r="J17" s="23">
        <f t="shared" si="4"/>
        <v>95</v>
      </c>
      <c r="K17" s="12">
        <v>21.91</v>
      </c>
      <c r="L17" s="2"/>
      <c r="M17" s="2"/>
      <c r="N17" s="2"/>
      <c r="O17" s="2"/>
      <c r="P17" s="2"/>
      <c r="Q17" s="2"/>
      <c r="R17" s="3">
        <v>34</v>
      </c>
      <c r="S17" s="3"/>
      <c r="T17" s="3"/>
      <c r="U17" s="3"/>
      <c r="V17" s="3"/>
      <c r="W17" s="13"/>
      <c r="X17" s="6">
        <f t="shared" si="5"/>
        <v>21.91</v>
      </c>
      <c r="Y17" s="10">
        <f t="shared" si="6"/>
        <v>34</v>
      </c>
      <c r="Z17" s="3">
        <f t="shared" si="7"/>
        <v>0</v>
      </c>
      <c r="AA17" s="11">
        <f t="shared" si="8"/>
        <v>55.91</v>
      </c>
      <c r="AB17" s="30">
        <f>(MIN(AA$3:AA$25)/AA17)*100</f>
        <v>88.910749418708647</v>
      </c>
      <c r="AC17" s="12">
        <v>6.82</v>
      </c>
      <c r="AD17" s="2">
        <v>6.45</v>
      </c>
      <c r="AE17" s="2"/>
      <c r="AF17" s="2"/>
      <c r="AG17" s="3">
        <v>4</v>
      </c>
      <c r="AH17" s="3"/>
      <c r="AI17" s="3"/>
      <c r="AJ17" s="3"/>
      <c r="AK17" s="3"/>
      <c r="AL17" s="3"/>
      <c r="AM17" s="6">
        <f t="shared" si="9"/>
        <v>13.27</v>
      </c>
      <c r="AN17" s="10">
        <f t="shared" si="10"/>
        <v>4</v>
      </c>
      <c r="AO17" s="3">
        <f t="shared" si="11"/>
        <v>0</v>
      </c>
      <c r="AP17" s="11">
        <f t="shared" si="12"/>
        <v>17.27</v>
      </c>
      <c r="AQ17" s="30">
        <f>(MIN(AP$3:AP$25)/AP17)*100</f>
        <v>67.05269253039954</v>
      </c>
      <c r="AR17" s="12">
        <v>36.15</v>
      </c>
      <c r="AS17" s="2"/>
      <c r="AT17" s="2"/>
      <c r="AU17" s="3">
        <v>45</v>
      </c>
      <c r="AV17" s="3"/>
      <c r="AW17" s="3">
        <v>1</v>
      </c>
      <c r="AX17" s="3"/>
      <c r="AY17" s="3"/>
      <c r="AZ17" s="3"/>
      <c r="BA17" s="6">
        <f>AR17+AS17+AT17</f>
        <v>36.15</v>
      </c>
      <c r="BB17" s="10">
        <f t="shared" si="13"/>
        <v>45</v>
      </c>
      <c r="BC17" s="3">
        <f t="shared" si="14"/>
        <v>10</v>
      </c>
      <c r="BD17" s="11">
        <f>BA17+BB17+BC17</f>
        <v>91.15</v>
      </c>
      <c r="BE17" s="30">
        <f>(MIN(BD$3:BD$25)/BD17)*100</f>
        <v>36.533187054306083</v>
      </c>
      <c r="BF17" s="12">
        <v>36.49</v>
      </c>
      <c r="BG17" s="2"/>
      <c r="BH17" s="2"/>
      <c r="BI17" s="3">
        <v>12</v>
      </c>
      <c r="BJ17" s="3"/>
      <c r="BK17" s="3"/>
      <c r="BL17" s="3"/>
      <c r="BM17" s="3"/>
      <c r="BN17" s="3"/>
      <c r="BO17" s="6">
        <f>BF17+BG17+BH17</f>
        <v>36.49</v>
      </c>
      <c r="BP17" s="10">
        <f t="shared" si="15"/>
        <v>12</v>
      </c>
      <c r="BQ17" s="3">
        <f t="shared" si="16"/>
        <v>0</v>
      </c>
      <c r="BR17" s="11">
        <f t="shared" si="17"/>
        <v>48.49</v>
      </c>
      <c r="BS17" s="43">
        <f>(MIN(BR$3:BR$25)/BR17)*100</f>
        <v>100</v>
      </c>
    </row>
    <row r="18" spans="1:71" ht="15">
      <c r="A18" s="34">
        <v>4</v>
      </c>
      <c r="B18" s="35">
        <v>4</v>
      </c>
      <c r="C18" s="8" t="s">
        <v>35</v>
      </c>
      <c r="D18" s="9"/>
      <c r="E18" s="9" t="s">
        <v>34</v>
      </c>
      <c r="F18" s="31">
        <f t="shared" si="0"/>
        <v>281.40983770948827</v>
      </c>
      <c r="G18" s="32">
        <f t="shared" si="1"/>
        <v>196.57</v>
      </c>
      <c r="H18" s="21">
        <f t="shared" si="2"/>
        <v>138.57</v>
      </c>
      <c r="I18" s="7">
        <f t="shared" si="3"/>
        <v>5</v>
      </c>
      <c r="J18" s="23">
        <f t="shared" si="4"/>
        <v>53</v>
      </c>
      <c r="K18" s="12">
        <v>27.95</v>
      </c>
      <c r="L18" s="2"/>
      <c r="M18" s="2"/>
      <c r="N18" s="2"/>
      <c r="O18" s="2"/>
      <c r="P18" s="2"/>
      <c r="Q18" s="2"/>
      <c r="R18" s="3">
        <v>21</v>
      </c>
      <c r="S18" s="3">
        <v>1</v>
      </c>
      <c r="T18" s="3"/>
      <c r="U18" s="3"/>
      <c r="V18" s="3"/>
      <c r="W18" s="13"/>
      <c r="X18" s="6">
        <f t="shared" si="5"/>
        <v>27.95</v>
      </c>
      <c r="Y18" s="10">
        <f t="shared" si="6"/>
        <v>21</v>
      </c>
      <c r="Z18" s="3">
        <f t="shared" si="7"/>
        <v>5</v>
      </c>
      <c r="AA18" s="11">
        <f t="shared" si="8"/>
        <v>53.95</v>
      </c>
      <c r="AB18" s="30">
        <f>(MIN(AA$3:AA$25)/AA18)*100</f>
        <v>92.140871177015754</v>
      </c>
      <c r="AC18" s="26">
        <v>7.24</v>
      </c>
      <c r="AD18" s="2">
        <v>8.3699999999999992</v>
      </c>
      <c r="AE18" s="2"/>
      <c r="AF18" s="2"/>
      <c r="AG18" s="3">
        <v>6</v>
      </c>
      <c r="AH18" s="3"/>
      <c r="AI18" s="3"/>
      <c r="AJ18" s="3"/>
      <c r="AK18" s="3"/>
      <c r="AL18" s="3"/>
      <c r="AM18" s="6">
        <f t="shared" si="9"/>
        <v>15.61</v>
      </c>
      <c r="AN18" s="10">
        <f t="shared" si="10"/>
        <v>6</v>
      </c>
      <c r="AO18" s="3">
        <f t="shared" si="11"/>
        <v>0</v>
      </c>
      <c r="AP18" s="11">
        <f t="shared" si="12"/>
        <v>21.61</v>
      </c>
      <c r="AQ18" s="30">
        <f>(MIN(AP$3:AP$25)/AP18)*100</f>
        <v>53.58630263766775</v>
      </c>
      <c r="AR18" s="12">
        <v>43.61</v>
      </c>
      <c r="AS18" s="2"/>
      <c r="AT18" s="2"/>
      <c r="AU18" s="3">
        <v>18</v>
      </c>
      <c r="AV18" s="3"/>
      <c r="AW18" s="3"/>
      <c r="AX18" s="3"/>
      <c r="AY18" s="3"/>
      <c r="AZ18" s="3"/>
      <c r="BA18" s="6">
        <f>IF(AR18="DQ",0,AR18+AS18+AT18)</f>
        <v>43.61</v>
      </c>
      <c r="BB18" s="10">
        <f t="shared" si="13"/>
        <v>18</v>
      </c>
      <c r="BC18" s="3">
        <f t="shared" si="14"/>
        <v>0</v>
      </c>
      <c r="BD18" s="11">
        <f>IF(AR18="DQ",0,BA18+BB18+BC18)</f>
        <v>61.61</v>
      </c>
      <c r="BE18" s="30">
        <f>(MIN(BD$3:BD$25)/BD18)*100</f>
        <v>54.049667261808146</v>
      </c>
      <c r="BF18" s="12">
        <v>51.4</v>
      </c>
      <c r="BG18" s="2"/>
      <c r="BH18" s="2"/>
      <c r="BI18" s="3">
        <v>8</v>
      </c>
      <c r="BJ18" s="3"/>
      <c r="BK18" s="3"/>
      <c r="BL18" s="3"/>
      <c r="BM18" s="3"/>
      <c r="BN18" s="3"/>
      <c r="BO18" s="6">
        <f>IF(BF18="DQ",0,BF18+BG18+BH18)</f>
        <v>51.4</v>
      </c>
      <c r="BP18" s="10">
        <f t="shared" si="15"/>
        <v>8</v>
      </c>
      <c r="BQ18" s="3">
        <f t="shared" si="16"/>
        <v>0</v>
      </c>
      <c r="BR18" s="11">
        <f t="shared" si="17"/>
        <v>59.4</v>
      </c>
      <c r="BS18" s="38">
        <f>(MIN(BR$3:BR$25)/BR18)*100</f>
        <v>81.632996632996637</v>
      </c>
    </row>
    <row r="19" spans="1:71" ht="15">
      <c r="A19" s="34">
        <v>5</v>
      </c>
      <c r="B19" s="35">
        <v>5</v>
      </c>
      <c r="C19" s="8" t="s">
        <v>45</v>
      </c>
      <c r="D19" s="9"/>
      <c r="E19" s="9" t="s">
        <v>34</v>
      </c>
      <c r="F19" s="31">
        <f t="shared" si="0"/>
        <v>265.47288318815498</v>
      </c>
      <c r="G19" s="32">
        <f t="shared" si="1"/>
        <v>232.28</v>
      </c>
      <c r="H19" s="21">
        <f t="shared" si="2"/>
        <v>126.28</v>
      </c>
      <c r="I19" s="7">
        <f t="shared" si="3"/>
        <v>25</v>
      </c>
      <c r="J19" s="23">
        <f t="shared" si="4"/>
        <v>81</v>
      </c>
      <c r="K19" s="12">
        <v>24.71</v>
      </c>
      <c r="L19" s="2"/>
      <c r="M19" s="2"/>
      <c r="N19" s="2"/>
      <c r="O19" s="2"/>
      <c r="P19" s="2"/>
      <c r="Q19" s="2"/>
      <c r="R19" s="3">
        <v>20</v>
      </c>
      <c r="S19" s="3">
        <v>1</v>
      </c>
      <c r="T19" s="3"/>
      <c r="U19" s="3"/>
      <c r="V19" s="3"/>
      <c r="W19" s="13"/>
      <c r="X19" s="6">
        <f t="shared" si="5"/>
        <v>24.71</v>
      </c>
      <c r="Y19" s="10">
        <f t="shared" si="6"/>
        <v>20</v>
      </c>
      <c r="Z19" s="3">
        <f t="shared" si="7"/>
        <v>5</v>
      </c>
      <c r="AA19" s="11">
        <f t="shared" si="8"/>
        <v>49.71</v>
      </c>
      <c r="AB19" s="42">
        <f>(MIN(AA$3:AA$25)/AA19)*100</f>
        <v>100</v>
      </c>
      <c r="AC19" s="12">
        <v>6.86</v>
      </c>
      <c r="AD19" s="2">
        <v>8</v>
      </c>
      <c r="AE19" s="2"/>
      <c r="AF19" s="2"/>
      <c r="AG19" s="3">
        <v>6</v>
      </c>
      <c r="AH19" s="3"/>
      <c r="AI19" s="3"/>
      <c r="AJ19" s="3"/>
      <c r="AK19" s="3"/>
      <c r="AL19" s="3"/>
      <c r="AM19" s="6">
        <f t="shared" si="9"/>
        <v>14.86</v>
      </c>
      <c r="AN19" s="10">
        <f t="shared" si="10"/>
        <v>6</v>
      </c>
      <c r="AO19" s="3">
        <f t="shared" si="11"/>
        <v>0</v>
      </c>
      <c r="AP19" s="11">
        <f t="shared" si="12"/>
        <v>20.86</v>
      </c>
      <c r="AQ19" s="30">
        <f>(MIN(AP$3:AP$25)/AP19)*100</f>
        <v>55.512943432406523</v>
      </c>
      <c r="AR19" s="12">
        <v>43.05</v>
      </c>
      <c r="AS19" s="2"/>
      <c r="AT19" s="2"/>
      <c r="AU19" s="3">
        <v>7</v>
      </c>
      <c r="AV19" s="3"/>
      <c r="AW19" s="3"/>
      <c r="AX19" s="3"/>
      <c r="AY19" s="3"/>
      <c r="AZ19" s="3"/>
      <c r="BA19" s="6">
        <f t="shared" ref="BA19:BA25" si="18">AR19+AS19+AT19</f>
        <v>43.05</v>
      </c>
      <c r="BB19" s="10">
        <f t="shared" si="13"/>
        <v>7</v>
      </c>
      <c r="BC19" s="3">
        <f t="shared" si="14"/>
        <v>0</v>
      </c>
      <c r="BD19" s="11">
        <f t="shared" ref="BD19:BD25" si="19">BA19+BB19+BC19</f>
        <v>50.05</v>
      </c>
      <c r="BE19" s="30">
        <f>(MIN(BD$3:BD$25)/BD19)*100</f>
        <v>66.533466533466537</v>
      </c>
      <c r="BF19" s="12">
        <v>43.66</v>
      </c>
      <c r="BG19" s="2"/>
      <c r="BH19" s="2"/>
      <c r="BI19" s="3">
        <v>48</v>
      </c>
      <c r="BJ19" s="3"/>
      <c r="BK19" s="3"/>
      <c r="BL19" s="3">
        <v>2</v>
      </c>
      <c r="BM19" s="3"/>
      <c r="BN19" s="3"/>
      <c r="BO19" s="6">
        <f t="shared" ref="BO19:BO25" si="20">BF19+BG19+BH19</f>
        <v>43.66</v>
      </c>
      <c r="BP19" s="10">
        <f t="shared" si="15"/>
        <v>48</v>
      </c>
      <c r="BQ19" s="3">
        <f t="shared" si="16"/>
        <v>20</v>
      </c>
      <c r="BR19" s="11">
        <f t="shared" si="17"/>
        <v>111.66</v>
      </c>
      <c r="BS19" s="38">
        <f>(MIN(BR$3:BR$25)/BR19)*100</f>
        <v>43.426473222281928</v>
      </c>
    </row>
    <row r="20" spans="1:71" ht="15">
      <c r="A20" s="34">
        <v>7</v>
      </c>
      <c r="B20" s="35">
        <v>6</v>
      </c>
      <c r="C20" s="8" t="s">
        <v>54</v>
      </c>
      <c r="D20" s="25"/>
      <c r="E20" s="9" t="s">
        <v>34</v>
      </c>
      <c r="F20" s="31">
        <f t="shared" si="0"/>
        <v>254.22425258712826</v>
      </c>
      <c r="G20" s="32">
        <f t="shared" si="1"/>
        <v>228.48</v>
      </c>
      <c r="H20" s="21">
        <f t="shared" si="2"/>
        <v>118.47999999999999</v>
      </c>
      <c r="I20" s="7">
        <f t="shared" si="3"/>
        <v>10</v>
      </c>
      <c r="J20" s="23">
        <f t="shared" si="4"/>
        <v>100</v>
      </c>
      <c r="K20" s="12">
        <v>29.27</v>
      </c>
      <c r="L20" s="2"/>
      <c r="M20" s="2"/>
      <c r="N20" s="2"/>
      <c r="O20" s="2"/>
      <c r="P20" s="2"/>
      <c r="Q20" s="2"/>
      <c r="R20" s="3">
        <v>51</v>
      </c>
      <c r="S20" s="3"/>
      <c r="T20" s="3">
        <v>1</v>
      </c>
      <c r="U20" s="3"/>
      <c r="V20" s="3"/>
      <c r="W20" s="13"/>
      <c r="X20" s="6">
        <f t="shared" si="5"/>
        <v>29.27</v>
      </c>
      <c r="Y20" s="10">
        <f t="shared" si="6"/>
        <v>51</v>
      </c>
      <c r="Z20" s="3">
        <f t="shared" si="7"/>
        <v>10</v>
      </c>
      <c r="AA20" s="11">
        <f t="shared" si="8"/>
        <v>90.27</v>
      </c>
      <c r="AB20" s="30">
        <f>(MIN(AA$3:AA$25)/AA20)*100</f>
        <v>55.068128946493857</v>
      </c>
      <c r="AC20" s="12">
        <v>6.22</v>
      </c>
      <c r="AD20" s="2">
        <v>6.08</v>
      </c>
      <c r="AE20" s="2"/>
      <c r="AF20" s="2"/>
      <c r="AG20" s="3">
        <v>7</v>
      </c>
      <c r="AH20" s="3"/>
      <c r="AI20" s="3"/>
      <c r="AJ20" s="3"/>
      <c r="AK20" s="3"/>
      <c r="AL20" s="3"/>
      <c r="AM20" s="6">
        <f t="shared" si="9"/>
        <v>12.3</v>
      </c>
      <c r="AN20" s="10">
        <f t="shared" si="10"/>
        <v>7</v>
      </c>
      <c r="AO20" s="3">
        <f t="shared" si="11"/>
        <v>0</v>
      </c>
      <c r="AP20" s="11">
        <f t="shared" si="12"/>
        <v>19.3</v>
      </c>
      <c r="AQ20" s="30">
        <f>(MIN(AP$3:AP$25)/AP20)*100</f>
        <v>60</v>
      </c>
      <c r="AR20" s="12">
        <v>38.619999999999997</v>
      </c>
      <c r="AS20" s="2"/>
      <c r="AT20" s="2"/>
      <c r="AU20" s="3">
        <v>7</v>
      </c>
      <c r="AV20" s="3"/>
      <c r="AW20" s="3"/>
      <c r="AX20" s="3"/>
      <c r="AY20" s="3"/>
      <c r="AZ20" s="3"/>
      <c r="BA20" s="6">
        <f t="shared" si="18"/>
        <v>38.619999999999997</v>
      </c>
      <c r="BB20" s="10">
        <f t="shared" si="13"/>
        <v>7</v>
      </c>
      <c r="BC20" s="3">
        <f t="shared" si="14"/>
        <v>0</v>
      </c>
      <c r="BD20" s="11">
        <f t="shared" si="19"/>
        <v>45.62</v>
      </c>
      <c r="BE20" s="30">
        <f>(MIN(BD$3:BD$25)/BD20)*100</f>
        <v>72.994300745287148</v>
      </c>
      <c r="BF20" s="12">
        <v>38.29</v>
      </c>
      <c r="BG20" s="2"/>
      <c r="BH20" s="2"/>
      <c r="BI20" s="3">
        <v>35</v>
      </c>
      <c r="BJ20" s="3"/>
      <c r="BK20" s="3"/>
      <c r="BL20" s="3"/>
      <c r="BM20" s="3"/>
      <c r="BN20" s="3"/>
      <c r="BO20" s="6">
        <f t="shared" si="20"/>
        <v>38.29</v>
      </c>
      <c r="BP20" s="10">
        <f t="shared" si="15"/>
        <v>35</v>
      </c>
      <c r="BQ20" s="3">
        <f t="shared" si="16"/>
        <v>0</v>
      </c>
      <c r="BR20" s="11">
        <f t="shared" si="17"/>
        <v>73.289999999999992</v>
      </c>
      <c r="BS20" s="38">
        <f>(MIN(BR$3:BR$25)/BR20)*100</f>
        <v>66.161822895347257</v>
      </c>
    </row>
    <row r="21" spans="1:71" ht="15">
      <c r="A21" s="34">
        <v>11</v>
      </c>
      <c r="B21" s="35">
        <v>7</v>
      </c>
      <c r="C21" s="8" t="s">
        <v>41</v>
      </c>
      <c r="D21" s="9"/>
      <c r="E21" s="9" t="s">
        <v>34</v>
      </c>
      <c r="F21" s="31">
        <f t="shared" si="0"/>
        <v>195.7678839117855</v>
      </c>
      <c r="G21" s="32">
        <f t="shared" si="1"/>
        <v>300.15999999999997</v>
      </c>
      <c r="H21" s="21">
        <f t="shared" si="2"/>
        <v>144.16</v>
      </c>
      <c r="I21" s="7">
        <f t="shared" si="3"/>
        <v>15</v>
      </c>
      <c r="J21" s="23">
        <f t="shared" si="4"/>
        <v>141</v>
      </c>
      <c r="K21" s="12">
        <v>31.92</v>
      </c>
      <c r="L21" s="2"/>
      <c r="M21" s="2"/>
      <c r="N21" s="2"/>
      <c r="O21" s="2"/>
      <c r="P21" s="2"/>
      <c r="Q21" s="2"/>
      <c r="R21" s="3">
        <v>96</v>
      </c>
      <c r="S21" s="3"/>
      <c r="T21" s="3"/>
      <c r="U21" s="3"/>
      <c r="V21" s="3"/>
      <c r="W21" s="13"/>
      <c r="X21" s="6">
        <f t="shared" si="5"/>
        <v>31.92</v>
      </c>
      <c r="Y21" s="10">
        <f t="shared" si="6"/>
        <v>96</v>
      </c>
      <c r="Z21" s="3">
        <f t="shared" si="7"/>
        <v>0</v>
      </c>
      <c r="AA21" s="11">
        <f t="shared" si="8"/>
        <v>127.92</v>
      </c>
      <c r="AB21" s="30">
        <f>(MIN(AA$3:AA$25)/AA21)*100</f>
        <v>38.860225140712942</v>
      </c>
      <c r="AC21" s="12">
        <v>10.46</v>
      </c>
      <c r="AD21" s="2">
        <v>8.17</v>
      </c>
      <c r="AE21" s="2"/>
      <c r="AF21" s="2"/>
      <c r="AG21" s="3">
        <v>6</v>
      </c>
      <c r="AH21" s="3"/>
      <c r="AI21" s="3"/>
      <c r="AJ21" s="3"/>
      <c r="AK21" s="3"/>
      <c r="AL21" s="3"/>
      <c r="AM21" s="6">
        <f t="shared" si="9"/>
        <v>18.630000000000003</v>
      </c>
      <c r="AN21" s="10">
        <f t="shared" si="10"/>
        <v>6</v>
      </c>
      <c r="AO21" s="3">
        <f t="shared" si="11"/>
        <v>0</v>
      </c>
      <c r="AP21" s="11">
        <f t="shared" si="12"/>
        <v>24.630000000000003</v>
      </c>
      <c r="AQ21" s="30">
        <f>(MIN(AP$3:AP$25)/AP21)*100</f>
        <v>47.015834348355661</v>
      </c>
      <c r="AR21" s="12">
        <v>45.55</v>
      </c>
      <c r="AS21" s="2"/>
      <c r="AT21" s="2"/>
      <c r="AU21" s="3">
        <v>20</v>
      </c>
      <c r="AV21" s="3"/>
      <c r="AW21" s="3"/>
      <c r="AX21" s="3"/>
      <c r="AY21" s="3"/>
      <c r="AZ21" s="3"/>
      <c r="BA21" s="6">
        <f t="shared" si="18"/>
        <v>45.55</v>
      </c>
      <c r="BB21" s="10">
        <f t="shared" si="13"/>
        <v>20</v>
      </c>
      <c r="BC21" s="3">
        <f t="shared" si="14"/>
        <v>0</v>
      </c>
      <c r="BD21" s="11">
        <f t="shared" si="19"/>
        <v>65.55</v>
      </c>
      <c r="BE21" s="30">
        <f>(MIN(BD$3:BD$25)/BD21)*100</f>
        <v>50.800915331807786</v>
      </c>
      <c r="BF21" s="12">
        <v>48.06</v>
      </c>
      <c r="BG21" s="2"/>
      <c r="BH21" s="2"/>
      <c r="BI21" s="3">
        <v>19</v>
      </c>
      <c r="BJ21" s="3">
        <v>1</v>
      </c>
      <c r="BK21" s="3"/>
      <c r="BL21" s="3">
        <v>1</v>
      </c>
      <c r="BM21" s="3"/>
      <c r="BN21" s="3"/>
      <c r="BO21" s="6">
        <f t="shared" si="20"/>
        <v>48.06</v>
      </c>
      <c r="BP21" s="10">
        <f t="shared" si="15"/>
        <v>19</v>
      </c>
      <c r="BQ21" s="3">
        <f t="shared" si="16"/>
        <v>15</v>
      </c>
      <c r="BR21" s="11">
        <f t="shared" si="17"/>
        <v>82.06</v>
      </c>
      <c r="BS21" s="38">
        <f>(MIN(BR$3:BR$25)/BR21)*100</f>
        <v>59.090909090909093</v>
      </c>
    </row>
    <row r="22" spans="1:71" ht="15">
      <c r="A22" s="34">
        <v>13</v>
      </c>
      <c r="B22" s="35">
        <v>8</v>
      </c>
      <c r="C22" s="8" t="s">
        <v>42</v>
      </c>
      <c r="D22" s="25"/>
      <c r="E22" s="9" t="s">
        <v>34</v>
      </c>
      <c r="F22" s="31">
        <f t="shared" si="0"/>
        <v>184.82847400942779</v>
      </c>
      <c r="G22" s="32">
        <f t="shared" si="1"/>
        <v>329.62</v>
      </c>
      <c r="H22" s="21">
        <f t="shared" si="2"/>
        <v>179.62</v>
      </c>
      <c r="I22" s="7">
        <f t="shared" si="3"/>
        <v>30</v>
      </c>
      <c r="J22" s="23">
        <f t="shared" si="4"/>
        <v>120</v>
      </c>
      <c r="K22" s="12">
        <v>42.41</v>
      </c>
      <c r="L22" s="2"/>
      <c r="M22" s="2"/>
      <c r="N22" s="2"/>
      <c r="O22" s="2"/>
      <c r="P22" s="2"/>
      <c r="Q22" s="2"/>
      <c r="R22" s="3">
        <v>5</v>
      </c>
      <c r="S22" s="3">
        <v>2</v>
      </c>
      <c r="T22" s="3"/>
      <c r="U22" s="3"/>
      <c r="V22" s="3"/>
      <c r="W22" s="13"/>
      <c r="X22" s="6">
        <f t="shared" si="5"/>
        <v>42.41</v>
      </c>
      <c r="Y22" s="10">
        <f t="shared" si="6"/>
        <v>5</v>
      </c>
      <c r="Z22" s="3">
        <f t="shared" si="7"/>
        <v>10</v>
      </c>
      <c r="AA22" s="11">
        <f t="shared" si="8"/>
        <v>57.41</v>
      </c>
      <c r="AB22" s="30">
        <f>(MIN(AA$3:AA$25)/AA22)*100</f>
        <v>86.58770249085525</v>
      </c>
      <c r="AC22" s="12">
        <v>11.8</v>
      </c>
      <c r="AD22" s="2">
        <v>14.57</v>
      </c>
      <c r="AE22" s="2"/>
      <c r="AF22" s="2"/>
      <c r="AG22" s="3">
        <v>16</v>
      </c>
      <c r="AH22" s="3"/>
      <c r="AI22" s="3"/>
      <c r="AJ22" s="3"/>
      <c r="AK22" s="3"/>
      <c r="AL22" s="3"/>
      <c r="AM22" s="6">
        <f t="shared" si="9"/>
        <v>26.37</v>
      </c>
      <c r="AN22" s="10">
        <f t="shared" si="10"/>
        <v>16</v>
      </c>
      <c r="AO22" s="3">
        <f t="shared" si="11"/>
        <v>0</v>
      </c>
      <c r="AP22" s="11">
        <f t="shared" si="12"/>
        <v>42.370000000000005</v>
      </c>
      <c r="AQ22" s="30">
        <f>(MIN(AP$3:AP$25)/AP22)*100</f>
        <v>27.330658484776961</v>
      </c>
      <c r="AR22" s="12">
        <v>49.08</v>
      </c>
      <c r="AS22" s="2"/>
      <c r="AT22" s="2"/>
      <c r="AU22" s="3">
        <v>37</v>
      </c>
      <c r="AV22" s="3"/>
      <c r="AW22" s="3"/>
      <c r="AX22" s="3">
        <v>1</v>
      </c>
      <c r="AY22" s="3"/>
      <c r="AZ22" s="3"/>
      <c r="BA22" s="6">
        <f t="shared" si="18"/>
        <v>49.08</v>
      </c>
      <c r="BB22" s="10">
        <f t="shared" si="13"/>
        <v>37</v>
      </c>
      <c r="BC22" s="3">
        <f t="shared" si="14"/>
        <v>10</v>
      </c>
      <c r="BD22" s="11">
        <f t="shared" si="19"/>
        <v>96.08</v>
      </c>
      <c r="BE22" s="30">
        <f>(MIN(BD$3:BD$25)/BD22)*100</f>
        <v>34.658617818484593</v>
      </c>
      <c r="BF22" s="12">
        <v>61.76</v>
      </c>
      <c r="BG22" s="2"/>
      <c r="BH22" s="2"/>
      <c r="BI22" s="3">
        <v>62</v>
      </c>
      <c r="BJ22" s="3"/>
      <c r="BK22" s="3"/>
      <c r="BL22" s="3">
        <v>1</v>
      </c>
      <c r="BM22" s="3"/>
      <c r="BN22" s="3"/>
      <c r="BO22" s="6">
        <f t="shared" si="20"/>
        <v>61.76</v>
      </c>
      <c r="BP22" s="10">
        <f t="shared" si="15"/>
        <v>62</v>
      </c>
      <c r="BQ22" s="3">
        <f t="shared" si="16"/>
        <v>10</v>
      </c>
      <c r="BR22" s="11">
        <f t="shared" si="17"/>
        <v>133.76</v>
      </c>
      <c r="BS22" s="38">
        <f>(MIN(BR$3:BR$25)/BR22)*100</f>
        <v>36.25149521531101</v>
      </c>
    </row>
    <row r="23" spans="1:71" ht="15">
      <c r="A23" s="34">
        <v>15</v>
      </c>
      <c r="B23" s="35">
        <v>9</v>
      </c>
      <c r="C23" s="8" t="s">
        <v>37</v>
      </c>
      <c r="D23" s="25"/>
      <c r="E23" s="9" t="s">
        <v>34</v>
      </c>
      <c r="F23" s="31">
        <f t="shared" si="0"/>
        <v>179.50969339323433</v>
      </c>
      <c r="G23" s="32">
        <f t="shared" si="1"/>
        <v>326.39</v>
      </c>
      <c r="H23" s="21">
        <f t="shared" si="2"/>
        <v>250.39</v>
      </c>
      <c r="I23" s="7">
        <f t="shared" si="3"/>
        <v>5</v>
      </c>
      <c r="J23" s="23">
        <f t="shared" si="4"/>
        <v>71</v>
      </c>
      <c r="K23" s="12">
        <v>36.19</v>
      </c>
      <c r="L23" s="2"/>
      <c r="M23" s="2"/>
      <c r="N23" s="2"/>
      <c r="O23" s="2"/>
      <c r="P23" s="2"/>
      <c r="Q23" s="2"/>
      <c r="R23" s="3">
        <v>64</v>
      </c>
      <c r="S23" s="3">
        <v>1</v>
      </c>
      <c r="T23" s="3"/>
      <c r="U23" s="3"/>
      <c r="V23" s="3"/>
      <c r="W23" s="13"/>
      <c r="X23" s="6">
        <f t="shared" si="5"/>
        <v>36.19</v>
      </c>
      <c r="Y23" s="10">
        <f t="shared" si="6"/>
        <v>64</v>
      </c>
      <c r="Z23" s="3">
        <f t="shared" si="7"/>
        <v>5</v>
      </c>
      <c r="AA23" s="11">
        <f t="shared" si="8"/>
        <v>105.19</v>
      </c>
      <c r="AB23" s="30">
        <f>(MIN(AA$3:AA$25)/AA23)*100</f>
        <v>47.257343853978519</v>
      </c>
      <c r="AC23" s="12">
        <v>11.41</v>
      </c>
      <c r="AD23" s="2">
        <v>10.78</v>
      </c>
      <c r="AE23" s="2"/>
      <c r="AF23" s="2"/>
      <c r="AG23" s="3">
        <v>1</v>
      </c>
      <c r="AH23" s="3"/>
      <c r="AI23" s="3"/>
      <c r="AJ23" s="3"/>
      <c r="AK23" s="3"/>
      <c r="AL23" s="3"/>
      <c r="AM23" s="6">
        <f t="shared" si="9"/>
        <v>22.189999999999998</v>
      </c>
      <c r="AN23" s="10">
        <f t="shared" si="10"/>
        <v>1</v>
      </c>
      <c r="AO23" s="3">
        <f t="shared" si="11"/>
        <v>0</v>
      </c>
      <c r="AP23" s="11">
        <f t="shared" si="12"/>
        <v>23.189999999999998</v>
      </c>
      <c r="AQ23" s="30">
        <f>(MIN(AP$3:AP$25)/AP23)*100</f>
        <v>49.935316946959901</v>
      </c>
      <c r="AR23" s="12">
        <v>92.85</v>
      </c>
      <c r="AS23" s="2"/>
      <c r="AT23" s="2"/>
      <c r="AU23" s="3">
        <v>4</v>
      </c>
      <c r="AV23" s="3"/>
      <c r="AW23" s="3"/>
      <c r="AX23" s="3"/>
      <c r="AY23" s="3"/>
      <c r="AZ23" s="3"/>
      <c r="BA23" s="6">
        <f t="shared" si="18"/>
        <v>92.85</v>
      </c>
      <c r="BB23" s="10">
        <f t="shared" si="13"/>
        <v>4</v>
      </c>
      <c r="BC23" s="3">
        <f t="shared" si="14"/>
        <v>0</v>
      </c>
      <c r="BD23" s="11">
        <f t="shared" si="19"/>
        <v>96.85</v>
      </c>
      <c r="BE23" s="30">
        <f>(MIN(BD$3:BD$25)/BD23)*100</f>
        <v>34.383066597831693</v>
      </c>
      <c r="BF23" s="12">
        <v>99.16</v>
      </c>
      <c r="BG23" s="2"/>
      <c r="BH23" s="2"/>
      <c r="BI23" s="3">
        <v>2</v>
      </c>
      <c r="BJ23" s="3"/>
      <c r="BK23" s="3"/>
      <c r="BL23" s="3"/>
      <c r="BM23" s="3"/>
      <c r="BN23" s="3"/>
      <c r="BO23" s="6">
        <f t="shared" si="20"/>
        <v>99.16</v>
      </c>
      <c r="BP23" s="10">
        <f t="shared" si="15"/>
        <v>2</v>
      </c>
      <c r="BQ23" s="3">
        <f t="shared" si="16"/>
        <v>0</v>
      </c>
      <c r="BR23" s="11">
        <f t="shared" si="17"/>
        <v>101.16</v>
      </c>
      <c r="BS23" s="38">
        <f>(MIN(BR$3:BR$25)/BR23)*100</f>
        <v>47.933965994464216</v>
      </c>
    </row>
    <row r="24" spans="1:71" ht="15">
      <c r="A24" s="34">
        <v>16</v>
      </c>
      <c r="B24" s="35">
        <v>10</v>
      </c>
      <c r="C24" s="8" t="s">
        <v>46</v>
      </c>
      <c r="D24" s="25"/>
      <c r="E24" s="9" t="s">
        <v>34</v>
      </c>
      <c r="F24" s="31">
        <f t="shared" si="0"/>
        <v>178.17562991769466</v>
      </c>
      <c r="G24" s="32">
        <f t="shared" si="1"/>
        <v>318.46000000000004</v>
      </c>
      <c r="H24" s="21">
        <f t="shared" si="2"/>
        <v>175.46</v>
      </c>
      <c r="I24" s="7">
        <f t="shared" si="3"/>
        <v>5</v>
      </c>
      <c r="J24" s="23">
        <f t="shared" si="4"/>
        <v>138</v>
      </c>
      <c r="K24" s="12">
        <v>29.7</v>
      </c>
      <c r="L24" s="2"/>
      <c r="M24" s="2"/>
      <c r="N24" s="2"/>
      <c r="O24" s="2"/>
      <c r="P24" s="2"/>
      <c r="Q24" s="2"/>
      <c r="R24" s="3">
        <v>53</v>
      </c>
      <c r="S24" s="3"/>
      <c r="T24" s="3"/>
      <c r="U24" s="3"/>
      <c r="V24" s="3"/>
      <c r="W24" s="13"/>
      <c r="X24" s="6">
        <f t="shared" si="5"/>
        <v>29.7</v>
      </c>
      <c r="Y24" s="10">
        <f t="shared" si="6"/>
        <v>53</v>
      </c>
      <c r="Z24" s="3">
        <f t="shared" si="7"/>
        <v>0</v>
      </c>
      <c r="AA24" s="11">
        <f t="shared" si="8"/>
        <v>82.7</v>
      </c>
      <c r="AB24" s="30">
        <f>(MIN(AA$3:AA$25)/AA24)*100</f>
        <v>60.108827085852482</v>
      </c>
      <c r="AC24" s="12">
        <v>9.0399999999999991</v>
      </c>
      <c r="AD24" s="2">
        <v>9.33</v>
      </c>
      <c r="AE24" s="2"/>
      <c r="AF24" s="2"/>
      <c r="AG24" s="3">
        <v>11</v>
      </c>
      <c r="AH24" s="3"/>
      <c r="AI24" s="3"/>
      <c r="AJ24" s="3"/>
      <c r="AK24" s="3"/>
      <c r="AL24" s="3"/>
      <c r="AM24" s="6">
        <f t="shared" si="9"/>
        <v>18.369999999999997</v>
      </c>
      <c r="AN24" s="10">
        <f t="shared" si="10"/>
        <v>11</v>
      </c>
      <c r="AO24" s="3">
        <f t="shared" si="11"/>
        <v>0</v>
      </c>
      <c r="AP24" s="11">
        <f t="shared" si="12"/>
        <v>29.369999999999997</v>
      </c>
      <c r="AQ24" s="30">
        <f>(MIN(AP$3:AP$25)/AP24)*100</f>
        <v>39.427987742594489</v>
      </c>
      <c r="AR24" s="12">
        <v>58.46</v>
      </c>
      <c r="AS24" s="2"/>
      <c r="AT24" s="2"/>
      <c r="AU24" s="3">
        <v>27</v>
      </c>
      <c r="AV24" s="3">
        <v>1</v>
      </c>
      <c r="AW24" s="3"/>
      <c r="AX24" s="3"/>
      <c r="AY24" s="3"/>
      <c r="AZ24" s="3"/>
      <c r="BA24" s="6">
        <f t="shared" si="18"/>
        <v>58.46</v>
      </c>
      <c r="BB24" s="10">
        <f t="shared" si="13"/>
        <v>27</v>
      </c>
      <c r="BC24" s="3">
        <f t="shared" si="14"/>
        <v>5</v>
      </c>
      <c r="BD24" s="11">
        <f t="shared" si="19"/>
        <v>90.460000000000008</v>
      </c>
      <c r="BE24" s="30">
        <f>(MIN(BD$3:BD$25)/BD24)*100</f>
        <v>36.811850541675874</v>
      </c>
      <c r="BF24" s="12">
        <v>68.930000000000007</v>
      </c>
      <c r="BG24" s="2"/>
      <c r="BH24" s="2"/>
      <c r="BI24" s="3">
        <v>47</v>
      </c>
      <c r="BJ24" s="3"/>
      <c r="BK24" s="3"/>
      <c r="BL24" s="3"/>
      <c r="BM24" s="3"/>
      <c r="BN24" s="3"/>
      <c r="BO24" s="6">
        <f t="shared" si="20"/>
        <v>68.930000000000007</v>
      </c>
      <c r="BP24" s="10">
        <f t="shared" si="15"/>
        <v>47</v>
      </c>
      <c r="BQ24" s="3">
        <f t="shared" si="16"/>
        <v>0</v>
      </c>
      <c r="BR24" s="11">
        <f t="shared" si="17"/>
        <v>115.93</v>
      </c>
      <c r="BS24" s="38">
        <f>(MIN(BR$3:BR$25)/BR24)*100</f>
        <v>41.826964547571812</v>
      </c>
    </row>
    <row r="25" spans="1:71" ht="15">
      <c r="A25" s="34">
        <v>18</v>
      </c>
      <c r="B25" s="35">
        <v>11</v>
      </c>
      <c r="C25" s="8" t="s">
        <v>36</v>
      </c>
      <c r="D25" s="9"/>
      <c r="E25" s="9" t="s">
        <v>34</v>
      </c>
      <c r="F25" s="31">
        <f t="shared" si="0"/>
        <v>151.91797028493585</v>
      </c>
      <c r="G25" s="32">
        <f t="shared" si="1"/>
        <v>370.17</v>
      </c>
      <c r="H25" s="21">
        <f t="shared" si="2"/>
        <v>169.17000000000002</v>
      </c>
      <c r="I25" s="7">
        <f t="shared" si="3"/>
        <v>40</v>
      </c>
      <c r="J25" s="23">
        <f t="shared" si="4"/>
        <v>161</v>
      </c>
      <c r="K25" s="12">
        <v>34.69</v>
      </c>
      <c r="L25" s="2"/>
      <c r="M25" s="2"/>
      <c r="N25" s="2"/>
      <c r="O25" s="2"/>
      <c r="P25" s="2"/>
      <c r="Q25" s="2"/>
      <c r="R25" s="3">
        <v>64</v>
      </c>
      <c r="S25" s="3"/>
      <c r="T25" s="3"/>
      <c r="U25" s="3">
        <v>1</v>
      </c>
      <c r="V25" s="3"/>
      <c r="W25" s="13"/>
      <c r="X25" s="6">
        <f t="shared" si="5"/>
        <v>34.69</v>
      </c>
      <c r="Y25" s="10">
        <f t="shared" si="6"/>
        <v>64</v>
      </c>
      <c r="Z25" s="3">
        <f t="shared" si="7"/>
        <v>10</v>
      </c>
      <c r="AA25" s="11">
        <f t="shared" si="8"/>
        <v>108.69</v>
      </c>
      <c r="AB25" s="30">
        <f>(MIN(AA$3:AA$25)/AA25)*100</f>
        <v>45.735578250069004</v>
      </c>
      <c r="AC25" s="12">
        <v>6.56</v>
      </c>
      <c r="AD25" s="2">
        <v>7.25</v>
      </c>
      <c r="AE25" s="2"/>
      <c r="AF25" s="2"/>
      <c r="AG25" s="3">
        <v>21</v>
      </c>
      <c r="AH25" s="3"/>
      <c r="AI25" s="3"/>
      <c r="AJ25" s="3"/>
      <c r="AK25" s="3"/>
      <c r="AL25" s="3"/>
      <c r="AM25" s="6">
        <f t="shared" si="9"/>
        <v>13.809999999999999</v>
      </c>
      <c r="AN25" s="10">
        <f t="shared" si="10"/>
        <v>21</v>
      </c>
      <c r="AO25" s="3">
        <f t="shared" si="11"/>
        <v>0</v>
      </c>
      <c r="AP25" s="11">
        <f t="shared" si="12"/>
        <v>34.81</v>
      </c>
      <c r="AQ25" s="30">
        <f>(MIN(AP$3:AP$25)/AP25)*100</f>
        <v>33.266302786555585</v>
      </c>
      <c r="AR25" s="12">
        <v>53.41</v>
      </c>
      <c r="AS25" s="2"/>
      <c r="AT25" s="2"/>
      <c r="AU25" s="3">
        <v>34</v>
      </c>
      <c r="AV25" s="3"/>
      <c r="AW25" s="3"/>
      <c r="AX25" s="3"/>
      <c r="AY25" s="3"/>
      <c r="AZ25" s="3"/>
      <c r="BA25" s="6">
        <f t="shared" si="18"/>
        <v>53.41</v>
      </c>
      <c r="BB25" s="10">
        <f t="shared" si="13"/>
        <v>34</v>
      </c>
      <c r="BC25" s="3">
        <f t="shared" si="14"/>
        <v>0</v>
      </c>
      <c r="BD25" s="11">
        <f t="shared" si="19"/>
        <v>87.41</v>
      </c>
      <c r="BE25" s="30">
        <f>(MIN(BD$3:BD$25)/BD25)*100</f>
        <v>38.096327651298481</v>
      </c>
      <c r="BF25" s="12">
        <v>67.260000000000005</v>
      </c>
      <c r="BG25" s="2"/>
      <c r="BH25" s="2"/>
      <c r="BI25" s="3">
        <v>42</v>
      </c>
      <c r="BJ25" s="3"/>
      <c r="BK25" s="3">
        <v>1</v>
      </c>
      <c r="BL25" s="3">
        <v>2</v>
      </c>
      <c r="BM25" s="3"/>
      <c r="BN25" s="3"/>
      <c r="BO25" s="6">
        <f t="shared" si="20"/>
        <v>67.260000000000005</v>
      </c>
      <c r="BP25" s="10">
        <f t="shared" si="15"/>
        <v>42</v>
      </c>
      <c r="BQ25" s="3">
        <f t="shared" si="16"/>
        <v>30</v>
      </c>
      <c r="BR25" s="11">
        <f t="shared" si="17"/>
        <v>139.26</v>
      </c>
      <c r="BS25" s="38">
        <f>(MIN(BR$3:BR$25)/BR25)*100</f>
        <v>34.819761597012786</v>
      </c>
    </row>
    <row r="26" spans="1:71" ht="15">
      <c r="A26" s="34"/>
      <c r="B26" s="35"/>
      <c r="C26" s="8"/>
      <c r="D26" s="9"/>
      <c r="E26" s="9"/>
      <c r="F26" s="31"/>
      <c r="G26" s="32"/>
      <c r="H26" s="21"/>
      <c r="I26" s="7"/>
      <c r="J26" s="23"/>
      <c r="K26" s="1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13"/>
      <c r="X26" s="6"/>
      <c r="Y26" s="10"/>
      <c r="Z26" s="3"/>
      <c r="AA26" s="11"/>
      <c r="AB26" s="30"/>
      <c r="AC26" s="12"/>
      <c r="AD26" s="2"/>
      <c r="AE26" s="2"/>
      <c r="AF26" s="2"/>
      <c r="AG26" s="3"/>
      <c r="AH26" s="3"/>
      <c r="AI26" s="3"/>
      <c r="AJ26" s="3"/>
      <c r="AK26" s="3"/>
      <c r="AL26" s="3"/>
      <c r="AM26" s="6"/>
      <c r="AN26" s="10"/>
      <c r="AO26" s="3"/>
      <c r="AP26" s="11"/>
      <c r="AQ26" s="30"/>
      <c r="AR26" s="12"/>
      <c r="AS26" s="2"/>
      <c r="AT26" s="2"/>
      <c r="AU26" s="3"/>
      <c r="AV26" s="3"/>
      <c r="AW26" s="3"/>
      <c r="AX26" s="3"/>
      <c r="AY26" s="3"/>
      <c r="AZ26" s="3"/>
      <c r="BA26" s="6"/>
      <c r="BB26" s="10"/>
      <c r="BC26" s="3"/>
      <c r="BD26" s="11"/>
      <c r="BE26" s="30"/>
      <c r="BF26" s="12"/>
      <c r="BG26" s="2"/>
      <c r="BH26" s="2"/>
      <c r="BI26" s="3"/>
      <c r="BJ26" s="3"/>
      <c r="BK26" s="3"/>
      <c r="BL26" s="3"/>
      <c r="BM26" s="3"/>
      <c r="BN26" s="3"/>
      <c r="BO26" s="6"/>
      <c r="BP26" s="10"/>
      <c r="BQ26" s="3"/>
      <c r="BR26" s="11"/>
      <c r="BS26" s="38"/>
    </row>
    <row r="27" spans="1:71" ht="15">
      <c r="A27" s="34"/>
      <c r="B27" s="35"/>
      <c r="C27" s="44" t="s">
        <v>57</v>
      </c>
      <c r="D27" s="9"/>
      <c r="E27" s="9"/>
      <c r="F27" s="31"/>
      <c r="G27" s="32"/>
      <c r="H27" s="21"/>
      <c r="I27" s="7"/>
      <c r="J27" s="23"/>
      <c r="K27" s="1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13"/>
      <c r="X27" s="6"/>
      <c r="Y27" s="10"/>
      <c r="Z27" s="3"/>
      <c r="AA27" s="11"/>
      <c r="AB27" s="30"/>
      <c r="AC27" s="12"/>
      <c r="AD27" s="2"/>
      <c r="AE27" s="2"/>
      <c r="AF27" s="2"/>
      <c r="AG27" s="3"/>
      <c r="AH27" s="3"/>
      <c r="AI27" s="3"/>
      <c r="AJ27" s="3"/>
      <c r="AK27" s="3"/>
      <c r="AL27" s="3"/>
      <c r="AM27" s="6"/>
      <c r="AN27" s="10"/>
      <c r="AO27" s="3"/>
      <c r="AP27" s="11"/>
      <c r="AQ27" s="30"/>
      <c r="AR27" s="12"/>
      <c r="AS27" s="2"/>
      <c r="AT27" s="2"/>
      <c r="AU27" s="3"/>
      <c r="AV27" s="3"/>
      <c r="AW27" s="3"/>
      <c r="AX27" s="3"/>
      <c r="AY27" s="3"/>
      <c r="AZ27" s="3"/>
      <c r="BA27" s="6"/>
      <c r="BB27" s="10"/>
      <c r="BC27" s="3"/>
      <c r="BD27" s="11"/>
      <c r="BE27" s="30"/>
      <c r="BF27" s="12"/>
      <c r="BG27" s="2"/>
      <c r="BH27" s="2"/>
      <c r="BI27" s="3"/>
      <c r="BJ27" s="3"/>
      <c r="BK27" s="3"/>
      <c r="BL27" s="3"/>
      <c r="BM27" s="3"/>
      <c r="BN27" s="3"/>
      <c r="BO27" s="6"/>
      <c r="BP27" s="10"/>
      <c r="BQ27" s="3"/>
      <c r="BR27" s="11"/>
      <c r="BS27" s="38"/>
    </row>
    <row r="28" spans="1:71" ht="15">
      <c r="A28" s="34">
        <v>8</v>
      </c>
      <c r="B28" s="35">
        <v>1</v>
      </c>
      <c r="C28" s="8" t="s">
        <v>51</v>
      </c>
      <c r="D28" s="25"/>
      <c r="E28" s="9" t="s">
        <v>57</v>
      </c>
      <c r="F28" s="31">
        <f xml:space="preserve"> AB28+AQ28+BE28+BS28</f>
        <v>228.26047664362187</v>
      </c>
      <c r="G28" s="32">
        <f>H28+I28+J28</f>
        <v>247.89999999999998</v>
      </c>
      <c r="H28" s="21">
        <f>X28+AM28+BA28+BO28</f>
        <v>151.89999999999998</v>
      </c>
      <c r="I28" s="7">
        <f>Z28+AO28+BC28+BQ28</f>
        <v>0</v>
      </c>
      <c r="J28" s="23">
        <f>R28+AG28+AU28+BI28</f>
        <v>96</v>
      </c>
      <c r="K28" s="12">
        <v>38.39</v>
      </c>
      <c r="L28" s="2"/>
      <c r="M28" s="2"/>
      <c r="N28" s="2"/>
      <c r="O28" s="2"/>
      <c r="P28" s="27"/>
      <c r="Q28" s="2"/>
      <c r="R28" s="3">
        <v>54</v>
      </c>
      <c r="S28" s="3"/>
      <c r="T28" s="3"/>
      <c r="U28" s="3"/>
      <c r="V28" s="3"/>
      <c r="W28" s="13"/>
      <c r="X28" s="6">
        <f>IF(K28="DQ",0,K28+L28+M28+N28+O28+P28+Q28)</f>
        <v>38.39</v>
      </c>
      <c r="Y28" s="10">
        <f>R28</f>
        <v>54</v>
      </c>
      <c r="Z28" s="3">
        <f>(S28*5)+(T28*10)+(U28*10)+(V28*15)+(W28*20)</f>
        <v>0</v>
      </c>
      <c r="AA28" s="11">
        <f>IF(K28="DQ",0,X28+Y28+Z28)</f>
        <v>92.39</v>
      </c>
      <c r="AB28" s="30">
        <f>(MIN(AA$3:AA$25)/AA28)*100</f>
        <v>53.80452429916658</v>
      </c>
      <c r="AC28" s="12">
        <v>9</v>
      </c>
      <c r="AD28" s="2">
        <v>9.76</v>
      </c>
      <c r="AE28" s="2"/>
      <c r="AF28" s="2"/>
      <c r="AG28" s="3">
        <v>3</v>
      </c>
      <c r="AH28" s="3"/>
      <c r="AI28" s="3"/>
      <c r="AJ28" s="3"/>
      <c r="AK28" s="3"/>
      <c r="AL28" s="3"/>
      <c r="AM28" s="6">
        <f>IF(AC28="DQ",0,AC28+AD28+AE28+AF28)</f>
        <v>18.759999999999998</v>
      </c>
      <c r="AN28" s="10">
        <f>AG28</f>
        <v>3</v>
      </c>
      <c r="AO28" s="3">
        <f>(AH28*5)+(AI28*10)+(AJ28*10)+(AK28*15)+(AL28*20)</f>
        <v>0</v>
      </c>
      <c r="AP28" s="11">
        <f>IF(AC28="DQ",0,AM28+AN28+AO28)</f>
        <v>21.759999999999998</v>
      </c>
      <c r="AQ28" s="30">
        <f>(MIN(AP$3:AP$25)/AP28)*100</f>
        <v>53.216911764705884</v>
      </c>
      <c r="AR28" s="12">
        <v>45.55</v>
      </c>
      <c r="AS28" s="2"/>
      <c r="AT28" s="2"/>
      <c r="AU28" s="3">
        <v>15</v>
      </c>
      <c r="AV28" s="3"/>
      <c r="AW28" s="3"/>
      <c r="AX28" s="3"/>
      <c r="AY28" s="3"/>
      <c r="AZ28" s="3"/>
      <c r="BA28" s="6">
        <f>AR28+AS28+AT28</f>
        <v>45.55</v>
      </c>
      <c r="BB28" s="10">
        <f>AU28</f>
        <v>15</v>
      </c>
      <c r="BC28" s="3">
        <f>(AV28*5)+(AW28*10)+(AX28*10)+(AY28*15)+(AZ28*20)</f>
        <v>0</v>
      </c>
      <c r="BD28" s="11">
        <f>BA28+BB28+BC28</f>
        <v>60.55</v>
      </c>
      <c r="BE28" s="30">
        <f>(MIN(BD$3:BD$25)/BD28)*100</f>
        <v>54.995871180842279</v>
      </c>
      <c r="BF28" s="12">
        <v>49.2</v>
      </c>
      <c r="BG28" s="2"/>
      <c r="BH28" s="2"/>
      <c r="BI28" s="3">
        <v>24</v>
      </c>
      <c r="BJ28" s="3"/>
      <c r="BK28" s="3"/>
      <c r="BL28" s="3"/>
      <c r="BM28" s="3"/>
      <c r="BN28" s="3"/>
      <c r="BO28" s="6">
        <f>BF28+BG28+BH28</f>
        <v>49.2</v>
      </c>
      <c r="BP28" s="10">
        <f>BI28</f>
        <v>24</v>
      </c>
      <c r="BQ28" s="3">
        <f>(BJ28*5)+(BK28*10)+(BL28*10)+(BM28*15)+(BN28*20)</f>
        <v>0</v>
      </c>
      <c r="BR28" s="11">
        <f>IF(BF28="DQ",0,BO28+BP28+BQ28)</f>
        <v>73.2</v>
      </c>
      <c r="BS28" s="38">
        <f>(MIN(BR$3:BR$25)/BR28)*100</f>
        <v>66.243169398907114</v>
      </c>
    </row>
    <row r="29" spans="1:71" ht="15">
      <c r="A29" s="34">
        <v>19</v>
      </c>
      <c r="B29" s="35">
        <v>2</v>
      </c>
      <c r="C29" s="8" t="s">
        <v>38</v>
      </c>
      <c r="D29" s="9"/>
      <c r="E29" s="9" t="s">
        <v>57</v>
      </c>
      <c r="F29" s="31">
        <f xml:space="preserve"> AB29+AQ29+BE29+BS29</f>
        <v>102.87468862345668</v>
      </c>
      <c r="G29" s="32">
        <f>H29+I29+J29</f>
        <v>544.1</v>
      </c>
      <c r="H29" s="21">
        <f>X29+AM29+BA29+BO29</f>
        <v>192.1</v>
      </c>
      <c r="I29" s="7">
        <f>Z29+AO29+BC29+BQ29</f>
        <v>85</v>
      </c>
      <c r="J29" s="23">
        <f>R29+AG29+AU29+BI29</f>
        <v>267</v>
      </c>
      <c r="K29" s="12">
        <v>38.01</v>
      </c>
      <c r="L29" s="2"/>
      <c r="M29" s="2"/>
      <c r="N29" s="2"/>
      <c r="O29" s="2"/>
      <c r="P29" s="2"/>
      <c r="Q29" s="2"/>
      <c r="R29" s="3">
        <v>80</v>
      </c>
      <c r="S29" s="3">
        <v>2</v>
      </c>
      <c r="T29" s="3"/>
      <c r="U29" s="3"/>
      <c r="V29" s="3"/>
      <c r="W29" s="13"/>
      <c r="X29" s="6">
        <f>IF(K29="DQ",0,K29+L29+M29+N29+O29+P29+Q29)</f>
        <v>38.01</v>
      </c>
      <c r="Y29" s="10">
        <f>R29</f>
        <v>80</v>
      </c>
      <c r="Z29" s="3">
        <f>(S29*5)+(T29*10)+(U29*10)+(V29*15)+(W29*20)</f>
        <v>10</v>
      </c>
      <c r="AA29" s="11">
        <f>IF(K29="DQ",0,X29+Y29+Z29)</f>
        <v>128.01</v>
      </c>
      <c r="AB29" s="30">
        <f>(MIN(AA$3:AA$25)/AA29)*100</f>
        <v>38.832903679400047</v>
      </c>
      <c r="AC29" s="12">
        <v>11.51</v>
      </c>
      <c r="AD29" s="2">
        <v>11.39</v>
      </c>
      <c r="AE29" s="2"/>
      <c r="AF29" s="2"/>
      <c r="AG29" s="3">
        <v>42</v>
      </c>
      <c r="AH29" s="3"/>
      <c r="AI29" s="3"/>
      <c r="AJ29" s="3"/>
      <c r="AK29" s="3"/>
      <c r="AL29" s="3"/>
      <c r="AM29" s="6">
        <f>IF(AC29="DQ",0,AC29+AD29+AE29+AF29)</f>
        <v>22.9</v>
      </c>
      <c r="AN29" s="10">
        <f>AG29</f>
        <v>42</v>
      </c>
      <c r="AO29" s="3">
        <f>(AH29*5)+(AI29*10)+(AJ29*10)+(AK29*15)+(AL29*20)</f>
        <v>0</v>
      </c>
      <c r="AP29" s="11">
        <f>IF(AC29="DQ",0,AM29+AN29+AO29)</f>
        <v>64.900000000000006</v>
      </c>
      <c r="AQ29" s="30">
        <f>(MIN(AP$3:AP$25)/AP29)*100</f>
        <v>17.842835130970723</v>
      </c>
      <c r="AR29" s="12">
        <v>49.25</v>
      </c>
      <c r="AS29" s="2"/>
      <c r="AT29" s="2"/>
      <c r="AU29" s="3">
        <v>94</v>
      </c>
      <c r="AV29" s="3"/>
      <c r="AW29" s="3">
        <v>2</v>
      </c>
      <c r="AX29" s="3"/>
      <c r="AY29" s="3"/>
      <c r="AZ29" s="3"/>
      <c r="BA29" s="6">
        <f>AR29+AS29+AT29</f>
        <v>49.25</v>
      </c>
      <c r="BB29" s="10">
        <f>AU29</f>
        <v>94</v>
      </c>
      <c r="BC29" s="3">
        <f>(AV29*5)+(AW29*10)+(AX29*10)+(AY29*15)+(AZ29*20)</f>
        <v>20</v>
      </c>
      <c r="BD29" s="11">
        <f>BA29+BB29+BC29</f>
        <v>163.25</v>
      </c>
      <c r="BE29" s="30">
        <f>(MIN(BD$3:BD$25)/BD29)*100</f>
        <v>20.398162327718222</v>
      </c>
      <c r="BF29" s="12">
        <v>81.94</v>
      </c>
      <c r="BG29" s="2"/>
      <c r="BH29" s="2"/>
      <c r="BI29" s="3">
        <v>51</v>
      </c>
      <c r="BJ29" s="3">
        <v>1</v>
      </c>
      <c r="BK29" s="3">
        <v>1</v>
      </c>
      <c r="BL29" s="3">
        <v>4</v>
      </c>
      <c r="BM29" s="3"/>
      <c r="BN29" s="3"/>
      <c r="BO29" s="6">
        <f>BF29+BG29+BH29</f>
        <v>81.94</v>
      </c>
      <c r="BP29" s="10">
        <f>BI29</f>
        <v>51</v>
      </c>
      <c r="BQ29" s="3">
        <f>(BJ29*5)+(BK29*10)+(BL29*10)+(BM29*15)+(BN29*20)</f>
        <v>55</v>
      </c>
      <c r="BR29" s="11">
        <f>IF(BF29="DQ",0,BO29+BP29+BQ29)</f>
        <v>187.94</v>
      </c>
      <c r="BS29" s="38">
        <f>(MIN(BR$3:BR$25)/BR29)*100</f>
        <v>25.800787485367671</v>
      </c>
    </row>
    <row r="33" spans="17:17">
      <c r="Q33" s="28"/>
    </row>
  </sheetData>
  <sortState ref="A3:BS21">
    <sortCondition ref="E3:E21"/>
    <sortCondition descending="1" ref="F3:F21"/>
  </sortState>
  <mergeCells count="5">
    <mergeCell ref="F1:J1"/>
    <mergeCell ref="K1:AA1"/>
    <mergeCell ref="AC1:AQ1"/>
    <mergeCell ref="AR1:BE1"/>
    <mergeCell ref="BF1:BR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2014-06-21T22:24:59Z</dcterms:modified>
</cp:coreProperties>
</file>