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Rimfire Carbine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M8" i="1" l="1"/>
  <c r="DL8" i="1"/>
  <c r="DK8" i="1"/>
  <c r="DB8" i="1"/>
  <c r="DA8" i="1"/>
  <c r="CZ8" i="1"/>
  <c r="CQ8" i="1"/>
  <c r="CP8" i="1"/>
  <c r="CO8" i="1"/>
  <c r="CE8" i="1"/>
  <c r="CF8" i="1" s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7" i="1"/>
  <c r="DL7" i="1"/>
  <c r="DK7" i="1"/>
  <c r="DN7" i="1" s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CR22" i="1" l="1"/>
  <c r="BR22" i="1"/>
  <c r="I22" i="1"/>
  <c r="CF16" i="1"/>
  <c r="CF17" i="1"/>
  <c r="DN17" i="1"/>
  <c r="CF23" i="1"/>
  <c r="DN22" i="1"/>
  <c r="CF7" i="1"/>
  <c r="H9" i="1"/>
  <c r="CF9" i="1"/>
  <c r="CF22" i="1"/>
  <c r="H22" i="1"/>
  <c r="AP22" i="1"/>
  <c r="DC22" i="1"/>
  <c r="CR23" i="1"/>
  <c r="AA22" i="1"/>
  <c r="BD22" i="1"/>
  <c r="CR17" i="1"/>
  <c r="AA16" i="1"/>
  <c r="CR16" i="1"/>
  <c r="I17" i="1"/>
  <c r="BR17" i="1"/>
  <c r="DN8" i="1"/>
  <c r="CF12" i="1"/>
  <c r="DC8" i="1"/>
  <c r="DN12" i="1"/>
  <c r="AA12" i="1"/>
  <c r="CR8" i="1"/>
  <c r="I8" i="1"/>
  <c r="BR8" i="1"/>
  <c r="BD8" i="1"/>
  <c r="H8" i="1"/>
  <c r="AA8" i="1"/>
  <c r="AP8" i="1"/>
  <c r="DN16" i="1"/>
  <c r="AA7" i="1"/>
  <c r="CR7" i="1"/>
  <c r="CR12" i="1"/>
  <c r="DN23" i="1"/>
  <c r="I9" i="1"/>
  <c r="BR9" i="1"/>
  <c r="DC9" i="1"/>
  <c r="AP16" i="1"/>
  <c r="BD16" i="1"/>
  <c r="DC16" i="1"/>
  <c r="AA17" i="1"/>
  <c r="BD17" i="1"/>
  <c r="BD12" i="1"/>
  <c r="DC23" i="1"/>
  <c r="AA9" i="1"/>
  <c r="BD9" i="1"/>
  <c r="CR9" i="1"/>
  <c r="I16" i="1"/>
  <c r="BR16" i="1"/>
  <c r="AP7" i="1"/>
  <c r="BD7" i="1"/>
  <c r="DC7" i="1"/>
  <c r="H17" i="1"/>
  <c r="AP17" i="1"/>
  <c r="DC17" i="1"/>
  <c r="DC12" i="1"/>
  <c r="DN9" i="1"/>
  <c r="AP9" i="1"/>
  <c r="I23" i="1"/>
  <c r="BR23" i="1"/>
  <c r="BD23" i="1"/>
  <c r="H23" i="1"/>
  <c r="AA23" i="1"/>
  <c r="AP23" i="1"/>
  <c r="BR12" i="1"/>
  <c r="I12" i="1"/>
  <c r="H12" i="1"/>
  <c r="AP12" i="1"/>
  <c r="I7" i="1"/>
  <c r="BR7" i="1"/>
  <c r="H7" i="1"/>
  <c r="H16" i="1"/>
  <c r="G16" i="1" s="1"/>
  <c r="J6" i="1"/>
  <c r="X6" i="1"/>
  <c r="Y6" i="1"/>
  <c r="Z6" i="1"/>
  <c r="AM6" i="1"/>
  <c r="AN6" i="1"/>
  <c r="AO6" i="1"/>
  <c r="BA6" i="1"/>
  <c r="BB6" i="1"/>
  <c r="BC6" i="1"/>
  <c r="BO6" i="1"/>
  <c r="BP6" i="1"/>
  <c r="BQ6" i="1"/>
  <c r="CC6" i="1"/>
  <c r="CD6" i="1"/>
  <c r="CE6" i="1"/>
  <c r="CO6" i="1"/>
  <c r="CP6" i="1"/>
  <c r="CQ6" i="1"/>
  <c r="CZ6" i="1"/>
  <c r="DA6" i="1"/>
  <c r="DB6" i="1"/>
  <c r="DK6" i="1"/>
  <c r="DL6" i="1"/>
  <c r="DM6" i="1"/>
  <c r="J14" i="1"/>
  <c r="X14" i="1"/>
  <c r="Y14" i="1"/>
  <c r="Z14" i="1"/>
  <c r="AM14" i="1"/>
  <c r="AN14" i="1"/>
  <c r="AO14" i="1"/>
  <c r="BA14" i="1"/>
  <c r="BB14" i="1"/>
  <c r="BC14" i="1"/>
  <c r="BO14" i="1"/>
  <c r="BP14" i="1"/>
  <c r="BQ14" i="1"/>
  <c r="CC14" i="1"/>
  <c r="CD14" i="1"/>
  <c r="CE14" i="1"/>
  <c r="CO14" i="1"/>
  <c r="CP14" i="1"/>
  <c r="CQ14" i="1"/>
  <c r="CZ14" i="1"/>
  <c r="DA14" i="1"/>
  <c r="DB14" i="1"/>
  <c r="DK14" i="1"/>
  <c r="DL14" i="1"/>
  <c r="DM14" i="1"/>
  <c r="J10" i="1"/>
  <c r="X10" i="1"/>
  <c r="Y10" i="1"/>
  <c r="Z10" i="1"/>
  <c r="AM10" i="1"/>
  <c r="AN10" i="1"/>
  <c r="AO10" i="1"/>
  <c r="BA10" i="1"/>
  <c r="BB10" i="1"/>
  <c r="BC10" i="1"/>
  <c r="BO10" i="1"/>
  <c r="BP10" i="1"/>
  <c r="BQ10" i="1"/>
  <c r="CC10" i="1"/>
  <c r="CD10" i="1"/>
  <c r="CE10" i="1"/>
  <c r="CO10" i="1"/>
  <c r="CP10" i="1"/>
  <c r="CQ10" i="1"/>
  <c r="CZ10" i="1"/>
  <c r="DA10" i="1"/>
  <c r="DB10" i="1"/>
  <c r="DK10" i="1"/>
  <c r="DL10" i="1"/>
  <c r="DM10" i="1"/>
  <c r="J18" i="1"/>
  <c r="X18" i="1"/>
  <c r="Y18" i="1"/>
  <c r="Z18" i="1"/>
  <c r="AM18" i="1"/>
  <c r="AN18" i="1"/>
  <c r="AO18" i="1"/>
  <c r="BA18" i="1"/>
  <c r="BB18" i="1"/>
  <c r="BC18" i="1"/>
  <c r="BO18" i="1"/>
  <c r="BP18" i="1"/>
  <c r="BQ18" i="1"/>
  <c r="CC18" i="1"/>
  <c r="CD18" i="1"/>
  <c r="CE18" i="1"/>
  <c r="CO18" i="1"/>
  <c r="CP18" i="1"/>
  <c r="CQ18" i="1"/>
  <c r="CZ18" i="1"/>
  <c r="DA18" i="1"/>
  <c r="DB18" i="1"/>
  <c r="DK18" i="1"/>
  <c r="DL18" i="1"/>
  <c r="DM18" i="1"/>
  <c r="J19" i="1"/>
  <c r="X19" i="1"/>
  <c r="Y19" i="1"/>
  <c r="Z19" i="1"/>
  <c r="AM19" i="1"/>
  <c r="AN19" i="1"/>
  <c r="AO19" i="1"/>
  <c r="BA19" i="1"/>
  <c r="BB19" i="1"/>
  <c r="BC19" i="1"/>
  <c r="BO19" i="1"/>
  <c r="BP19" i="1"/>
  <c r="BQ19" i="1"/>
  <c r="CC19" i="1"/>
  <c r="CD19" i="1"/>
  <c r="CE19" i="1"/>
  <c r="CO19" i="1"/>
  <c r="CP19" i="1"/>
  <c r="CQ19" i="1"/>
  <c r="CZ19" i="1"/>
  <c r="DA19" i="1"/>
  <c r="DB19" i="1"/>
  <c r="DK19" i="1"/>
  <c r="DL19" i="1"/>
  <c r="DM19" i="1"/>
  <c r="J11" i="1"/>
  <c r="X11" i="1"/>
  <c r="Y11" i="1"/>
  <c r="Z11" i="1"/>
  <c r="AM11" i="1"/>
  <c r="AN11" i="1"/>
  <c r="AO11" i="1"/>
  <c r="BA11" i="1"/>
  <c r="BB11" i="1"/>
  <c r="BC11" i="1"/>
  <c r="BO11" i="1"/>
  <c r="BP11" i="1"/>
  <c r="BQ11" i="1"/>
  <c r="CC11" i="1"/>
  <c r="CD11" i="1"/>
  <c r="CE11" i="1"/>
  <c r="CO11" i="1"/>
  <c r="CP11" i="1"/>
  <c r="CQ11" i="1"/>
  <c r="CZ11" i="1"/>
  <c r="DA11" i="1"/>
  <c r="DB11" i="1"/>
  <c r="DK11" i="1"/>
  <c r="DL11" i="1"/>
  <c r="DM11" i="1"/>
  <c r="BA13" i="1"/>
  <c r="BB13" i="1"/>
  <c r="BC13" i="1"/>
  <c r="BO13" i="1"/>
  <c r="BP13" i="1"/>
  <c r="BQ13" i="1"/>
  <c r="CC13" i="1"/>
  <c r="CD13" i="1"/>
  <c r="CE13" i="1"/>
  <c r="BA5" i="1"/>
  <c r="BB5" i="1"/>
  <c r="BC5" i="1"/>
  <c r="BO5" i="1"/>
  <c r="BP5" i="1"/>
  <c r="BQ5" i="1"/>
  <c r="CC5" i="1"/>
  <c r="CD5" i="1"/>
  <c r="CE5" i="1"/>
  <c r="AM5" i="1"/>
  <c r="X5" i="1"/>
  <c r="AM13" i="1"/>
  <c r="X13" i="1"/>
  <c r="AN5" i="1"/>
  <c r="AN13" i="1"/>
  <c r="Y5" i="1"/>
  <c r="CQ5" i="1"/>
  <c r="CQ13" i="1"/>
  <c r="AO5" i="1"/>
  <c r="AO13" i="1"/>
  <c r="Z5" i="1"/>
  <c r="Z13" i="1"/>
  <c r="Y13" i="1"/>
  <c r="DM5" i="1"/>
  <c r="DL5" i="1"/>
  <c r="DK5" i="1"/>
  <c r="DB5" i="1"/>
  <c r="DA5" i="1"/>
  <c r="CZ5" i="1"/>
  <c r="CP5" i="1"/>
  <c r="CO5" i="1"/>
  <c r="J5" i="1"/>
  <c r="DK13" i="1"/>
  <c r="DL13" i="1"/>
  <c r="DM13" i="1"/>
  <c r="CZ13" i="1"/>
  <c r="DA13" i="1"/>
  <c r="DB13" i="1"/>
  <c r="CO13" i="1"/>
  <c r="CP13" i="1"/>
  <c r="J13" i="1"/>
  <c r="G9" i="1" l="1"/>
  <c r="G17" i="1"/>
  <c r="G22" i="1"/>
  <c r="G8" i="1"/>
  <c r="G23" i="1"/>
  <c r="G12" i="1"/>
  <c r="G7" i="1"/>
  <c r="DN5" i="1"/>
  <c r="CR5" i="1"/>
  <c r="DC6" i="1"/>
  <c r="CR11" i="1"/>
  <c r="CF19" i="1"/>
  <c r="CF6" i="1"/>
  <c r="DN6" i="1"/>
  <c r="CR6" i="1"/>
  <c r="BR6" i="1"/>
  <c r="CF13" i="1"/>
  <c r="DC11" i="1"/>
  <c r="CR19" i="1"/>
  <c r="CF11" i="1"/>
  <c r="DN19" i="1"/>
  <c r="BR19" i="1"/>
  <c r="DN13" i="1"/>
  <c r="DN11" i="1"/>
  <c r="BR11" i="1"/>
  <c r="DC19" i="1"/>
  <c r="BD19" i="1"/>
  <c r="CR13" i="1"/>
  <c r="DC13" i="1"/>
  <c r="DC5" i="1"/>
  <c r="I5" i="1"/>
  <c r="BR5" i="1"/>
  <c r="DC18" i="1"/>
  <c r="CF18" i="1"/>
  <c r="DC10" i="1"/>
  <c r="CF10" i="1"/>
  <c r="DN14" i="1"/>
  <c r="CR14" i="1"/>
  <c r="BR14" i="1"/>
  <c r="CF5" i="1"/>
  <c r="DN18" i="1"/>
  <c r="CR18" i="1"/>
  <c r="BR18" i="1"/>
  <c r="DN10" i="1"/>
  <c r="CR10" i="1"/>
  <c r="BR10" i="1"/>
  <c r="DC14" i="1"/>
  <c r="CF14" i="1"/>
  <c r="I13" i="1"/>
  <c r="AP19" i="1"/>
  <c r="AP18" i="1"/>
  <c r="AP6" i="1"/>
  <c r="BR13" i="1"/>
  <c r="AA5" i="1"/>
  <c r="BD13" i="1"/>
  <c r="AP11" i="1"/>
  <c r="I19" i="1"/>
  <c r="I18" i="1"/>
  <c r="I11" i="1"/>
  <c r="BD11" i="1"/>
  <c r="H11" i="1"/>
  <c r="AA11" i="1"/>
  <c r="H19" i="1"/>
  <c r="AA19" i="1"/>
  <c r="BD18" i="1"/>
  <c r="H18" i="1"/>
  <c r="AA18" i="1"/>
  <c r="BD10" i="1"/>
  <c r="AP10" i="1"/>
  <c r="I10" i="1"/>
  <c r="H10" i="1"/>
  <c r="AA10" i="1"/>
  <c r="BD14" i="1"/>
  <c r="AP14" i="1"/>
  <c r="I14" i="1"/>
  <c r="H14" i="1"/>
  <c r="AA14" i="1"/>
  <c r="I6" i="1"/>
  <c r="BD6" i="1"/>
  <c r="H6" i="1"/>
  <c r="AA6" i="1"/>
  <c r="BD5" i="1"/>
  <c r="H5" i="1"/>
  <c r="H13" i="1"/>
  <c r="AP5" i="1"/>
  <c r="AP13" i="1"/>
  <c r="AA13" i="1"/>
  <c r="AQ8" i="1" l="1"/>
  <c r="AB12" i="1"/>
  <c r="BE23" i="1"/>
  <c r="BE8" i="1"/>
  <c r="AB23" i="1"/>
  <c r="BS9" i="1"/>
  <c r="BS8" i="1"/>
  <c r="AQ9" i="1"/>
  <c r="CG22" i="1"/>
  <c r="CG8" i="1"/>
  <c r="BS22" i="1"/>
  <c r="AQ22" i="1"/>
  <c r="AB8" i="1"/>
  <c r="BE22" i="1"/>
  <c r="AB22" i="1"/>
  <c r="CG23" i="1"/>
  <c r="CG9" i="1"/>
  <c r="BS23" i="1"/>
  <c r="AQ23" i="1"/>
  <c r="BE9" i="1"/>
  <c r="AB9" i="1"/>
  <c r="AQ12" i="1"/>
  <c r="CG16" i="1"/>
  <c r="CG17" i="1"/>
  <c r="CG7" i="1"/>
  <c r="CG12" i="1"/>
  <c r="BS17" i="1"/>
  <c r="BS12" i="1"/>
  <c r="BE12" i="1"/>
  <c r="BS7" i="1"/>
  <c r="BE7" i="1"/>
  <c r="BE17" i="1"/>
  <c r="AQ7" i="1"/>
  <c r="AQ17" i="1"/>
  <c r="AB7" i="1"/>
  <c r="AB17" i="1"/>
  <c r="BS16" i="1"/>
  <c r="BE16" i="1"/>
  <c r="AQ16" i="1"/>
  <c r="AB16" i="1"/>
  <c r="G13" i="1"/>
  <c r="G14" i="1"/>
  <c r="G18" i="1"/>
  <c r="G19" i="1"/>
  <c r="G6" i="1"/>
  <c r="CG11" i="1"/>
  <c r="G10" i="1"/>
  <c r="G11" i="1"/>
  <c r="BE10" i="1"/>
  <c r="CG6" i="1"/>
  <c r="CG13" i="1"/>
  <c r="BE11" i="1"/>
  <c r="BE14" i="1"/>
  <c r="BS13" i="1"/>
  <c r="G5" i="1"/>
  <c r="BS5" i="1"/>
  <c r="CG18" i="1"/>
  <c r="BS18" i="1"/>
  <c r="BS11" i="1"/>
  <c r="BS19" i="1"/>
  <c r="BE19" i="1"/>
  <c r="BE6" i="1"/>
  <c r="BE18" i="1"/>
  <c r="BE13" i="1"/>
  <c r="BS14" i="1"/>
  <c r="BS10" i="1"/>
  <c r="BE5" i="1"/>
  <c r="BS6" i="1"/>
  <c r="CG14" i="1"/>
  <c r="CG19" i="1"/>
  <c r="CG10" i="1"/>
  <c r="CG5" i="1"/>
  <c r="AQ11" i="1"/>
  <c r="AQ18" i="1"/>
  <c r="AQ10" i="1"/>
  <c r="AQ19" i="1"/>
  <c r="AQ14" i="1"/>
  <c r="AQ6" i="1"/>
  <c r="AQ5" i="1"/>
  <c r="AQ13" i="1"/>
  <c r="AB19" i="1"/>
  <c r="AB14" i="1"/>
  <c r="AB6" i="1"/>
  <c r="AB13" i="1"/>
  <c r="AB5" i="1"/>
  <c r="AB11" i="1"/>
  <c r="AB18" i="1"/>
  <c r="AB10" i="1"/>
  <c r="F8" i="1" l="1"/>
  <c r="F22" i="1"/>
  <c r="F12" i="1"/>
  <c r="F9" i="1"/>
  <c r="F23" i="1"/>
  <c r="F17" i="1"/>
  <c r="F7" i="1"/>
  <c r="F16" i="1"/>
  <c r="F14" i="1"/>
  <c r="F6" i="1"/>
  <c r="F19" i="1"/>
  <c r="F18" i="1"/>
  <c r="F10" i="1"/>
  <c r="F5" i="1"/>
  <c r="F11" i="1"/>
  <c r="F13" i="1"/>
</calcChain>
</file>

<file path=xl/sharedStrings.xml><?xml version="1.0" encoding="utf-8"?>
<sst xmlns="http://schemas.openxmlformats.org/spreadsheetml/2006/main" count="182" uniqueCount="65">
  <si>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</si>
  <si>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</si>
  <si>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</si>
  <si>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</si>
  <si>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</si>
  <si>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</si>
  <si>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</si>
  <si>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</si>
  <si>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</si>
  <si>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</si>
  <si>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</si>
  <si>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</si>
  <si>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</si>
  <si>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</si>
  <si>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</si>
  <si>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</si>
  <si>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</si>
  <si>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</si>
  <si>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</si>
  <si>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</si>
  <si>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</si>
  <si>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</si>
  <si>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</si>
  <si>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</si>
  <si>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</si>
  <si>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</si>
  <si>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</si>
  <si>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</si>
  <si>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</si>
  <si>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</si>
  <si>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</si>
  <si>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</si>
  <si>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</si>
  <si>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</si>
  <si>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</si>
  <si>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</si>
  <si>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</si>
  <si>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</si>
  <si>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</si>
  <si>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</si>
  <si>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Michael C</t>
  </si>
  <si>
    <t>Dan Z</t>
  </si>
  <si>
    <t>RJ H</t>
  </si>
  <si>
    <t>Gary R</t>
  </si>
  <si>
    <t>AR22</t>
  </si>
  <si>
    <t>Tac</t>
  </si>
  <si>
    <t>Optic</t>
  </si>
  <si>
    <t>Tactical (Red Dot)</t>
  </si>
  <si>
    <t>Open (Optic)</t>
  </si>
  <si>
    <t>Rich N.</t>
  </si>
  <si>
    <t>Total</t>
  </si>
  <si>
    <t>Grady S.</t>
  </si>
  <si>
    <t>Ken T.</t>
  </si>
  <si>
    <t>John H.</t>
  </si>
  <si>
    <t>Eric D.</t>
  </si>
  <si>
    <t>Kirk S.</t>
  </si>
  <si>
    <t>10/22</t>
  </si>
  <si>
    <t>Gary G.</t>
  </si>
  <si>
    <t>Carl D.</t>
  </si>
  <si>
    <t>?</t>
  </si>
  <si>
    <t>Tony G.</t>
  </si>
  <si>
    <t>Sonny F.</t>
  </si>
  <si>
    <t>Iron</t>
  </si>
  <si>
    <t>Holly F.</t>
  </si>
  <si>
    <t>Dennis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</si>
</sst>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7"/>
  <sheetViews>
    <sheetView tabSelected="1" workbookViewId="0"/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4" width="6.7109375" style="1" customWidth="1"/>
    <col min="45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 x14ac:dyDescent="0.2">
      <c r="A1" s="24" t="s">
        <v>35</v>
      </c>
      <c r="B1" s="33" t="s">
        <v>33</v>
      </c>
      <c r="C1" s="33" t="s">
        <v>0</v>
      </c>
      <c r="D1" s="24"/>
      <c r="E1" s="24"/>
      <c r="F1" s="49" t="s">
        <v>1</v>
      </c>
      <c r="G1" s="51"/>
      <c r="H1" s="51"/>
      <c r="I1" s="51"/>
      <c r="J1" s="50"/>
      <c r="K1" s="49" t="s">
        <v>2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0"/>
      <c r="AB1" s="24"/>
      <c r="AC1" s="49" t="s">
        <v>3</v>
      </c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0"/>
      <c r="AR1" s="49" t="s">
        <v>4</v>
      </c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0"/>
      <c r="BF1" s="49" t="s">
        <v>5</v>
      </c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0"/>
      <c r="BS1" s="24"/>
      <c r="BT1" s="52" t="s">
        <v>6</v>
      </c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4"/>
      <c r="CH1" s="49" t="s">
        <v>7</v>
      </c>
      <c r="CI1" s="50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 x14ac:dyDescent="0.3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 x14ac:dyDescent="0.2">
      <c r="A3" s="34"/>
      <c r="B3" s="35"/>
      <c r="C3" s="47"/>
      <c r="D3" s="48"/>
      <c r="E3" s="48"/>
      <c r="F3" s="31"/>
      <c r="G3" s="32"/>
      <c r="H3" s="21"/>
      <c r="I3" s="7"/>
      <c r="J3" s="23"/>
      <c r="K3" s="1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3"/>
      <c r="X3" s="6"/>
      <c r="Y3" s="10"/>
      <c r="Z3" s="3"/>
      <c r="AA3" s="11"/>
      <c r="AB3" s="30"/>
      <c r="AC3" s="26"/>
      <c r="AD3" s="2"/>
      <c r="AE3" s="2"/>
      <c r="AF3" s="2"/>
      <c r="AG3" s="3"/>
      <c r="AH3" s="3"/>
      <c r="AI3" s="3"/>
      <c r="AJ3" s="3"/>
      <c r="AK3" s="3"/>
      <c r="AL3" s="3"/>
      <c r="AM3" s="6"/>
      <c r="AN3" s="10"/>
      <c r="AO3" s="3"/>
      <c r="AP3" s="11"/>
      <c r="AQ3" s="30"/>
      <c r="AR3" s="12"/>
      <c r="AS3" s="2"/>
      <c r="AT3" s="2"/>
      <c r="AU3" s="3"/>
      <c r="AV3" s="3"/>
      <c r="AW3" s="3"/>
      <c r="AX3" s="3"/>
      <c r="AY3" s="3"/>
      <c r="AZ3" s="3"/>
      <c r="BA3" s="6"/>
      <c r="BB3" s="10"/>
      <c r="BC3" s="3"/>
      <c r="BD3" s="11"/>
      <c r="BE3" s="30"/>
      <c r="BF3" s="12"/>
      <c r="BG3" s="2"/>
      <c r="BH3" s="2"/>
      <c r="BI3" s="3"/>
      <c r="BJ3" s="3"/>
      <c r="BK3" s="3"/>
      <c r="BL3" s="3"/>
      <c r="BM3" s="3"/>
      <c r="BN3" s="3"/>
      <c r="BO3" s="6"/>
      <c r="BP3" s="10"/>
      <c r="BQ3" s="3"/>
      <c r="BR3" s="11"/>
      <c r="BS3" s="30"/>
      <c r="BT3" s="12"/>
      <c r="BU3" s="2"/>
      <c r="BV3" s="2"/>
      <c r="BW3" s="3"/>
      <c r="BX3" s="3"/>
      <c r="BY3" s="3"/>
      <c r="BZ3" s="3"/>
      <c r="CA3" s="3"/>
      <c r="CB3" s="3"/>
      <c r="CC3" s="6"/>
      <c r="CD3" s="10"/>
      <c r="CE3" s="3"/>
      <c r="CF3" s="11"/>
      <c r="CG3" s="30"/>
      <c r="CH3" s="12"/>
      <c r="CI3" s="2"/>
      <c r="CJ3" s="3"/>
      <c r="CK3" s="3"/>
      <c r="CL3" s="3"/>
      <c r="CM3" s="3"/>
      <c r="CN3" s="3"/>
      <c r="CO3" s="6"/>
      <c r="CP3" s="10"/>
      <c r="CQ3" s="3"/>
      <c r="CR3" s="11"/>
      <c r="CS3" s="12"/>
      <c r="CT3" s="2"/>
      <c r="CU3" s="3"/>
      <c r="CV3" s="3"/>
      <c r="CW3" s="3"/>
      <c r="CX3" s="3"/>
      <c r="CY3" s="3"/>
      <c r="CZ3" s="6"/>
      <c r="DA3" s="10"/>
      <c r="DB3" s="3"/>
      <c r="DC3" s="11"/>
      <c r="DD3" s="12"/>
      <c r="DE3" s="2"/>
      <c r="DF3" s="3"/>
      <c r="DG3" s="3"/>
      <c r="DH3" s="3"/>
      <c r="DI3" s="3"/>
      <c r="DJ3" s="3"/>
      <c r="DK3" s="6"/>
      <c r="DL3" s="10"/>
      <c r="DM3" s="3"/>
      <c r="DN3" s="11"/>
    </row>
    <row r="4" spans="1:118" ht="15" x14ac:dyDescent="0.2">
      <c r="A4" s="34"/>
      <c r="B4" s="35"/>
      <c r="C4" s="40" t="s">
        <v>47</v>
      </c>
      <c r="D4" s="41"/>
      <c r="E4" s="41"/>
      <c r="F4" s="31"/>
      <c r="G4" s="32"/>
      <c r="H4" s="21"/>
      <c r="I4" s="7"/>
      <c r="J4" s="23"/>
      <c r="K4" s="1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/>
      <c r="Y4" s="10"/>
      <c r="Z4" s="3"/>
      <c r="AA4" s="11"/>
      <c r="AB4" s="30"/>
      <c r="AC4" s="26"/>
      <c r="AD4" s="2"/>
      <c r="AE4" s="2"/>
      <c r="AF4" s="2"/>
      <c r="AG4" s="3"/>
      <c r="AH4" s="3"/>
      <c r="AI4" s="3"/>
      <c r="AJ4" s="3"/>
      <c r="AK4" s="3"/>
      <c r="AL4" s="3"/>
      <c r="AM4" s="6"/>
      <c r="AN4" s="10"/>
      <c r="AO4" s="3"/>
      <c r="AP4" s="11"/>
      <c r="AQ4" s="30"/>
      <c r="AR4" s="12"/>
      <c r="AS4" s="2"/>
      <c r="AT4" s="2"/>
      <c r="AU4" s="3"/>
      <c r="AV4" s="3"/>
      <c r="AW4" s="3"/>
      <c r="AX4" s="3"/>
      <c r="AY4" s="3"/>
      <c r="AZ4" s="3"/>
      <c r="BA4" s="6"/>
      <c r="BB4" s="10"/>
      <c r="BC4" s="3"/>
      <c r="BD4" s="11"/>
      <c r="BE4" s="30"/>
      <c r="BF4" s="12"/>
      <c r="BG4" s="2"/>
      <c r="BH4" s="2"/>
      <c r="BI4" s="3"/>
      <c r="BJ4" s="3"/>
      <c r="BK4" s="3"/>
      <c r="BL4" s="3"/>
      <c r="BM4" s="3"/>
      <c r="BN4" s="3"/>
      <c r="BO4" s="6"/>
      <c r="BP4" s="10"/>
      <c r="BQ4" s="3"/>
      <c r="BR4" s="11"/>
      <c r="BS4" s="30"/>
      <c r="BT4" s="12"/>
      <c r="BU4" s="2"/>
      <c r="BV4" s="2"/>
      <c r="BW4" s="3"/>
      <c r="BX4" s="3"/>
      <c r="BY4" s="3"/>
      <c r="BZ4" s="3"/>
      <c r="CA4" s="3"/>
      <c r="CB4" s="3"/>
      <c r="CC4" s="6"/>
      <c r="CD4" s="10"/>
      <c r="CE4" s="3"/>
      <c r="CF4" s="11"/>
      <c r="CG4" s="30"/>
      <c r="CH4" s="12"/>
      <c r="CI4" s="2"/>
      <c r="CJ4" s="3"/>
      <c r="CK4" s="3"/>
      <c r="CL4" s="3"/>
      <c r="CM4" s="3"/>
      <c r="CN4" s="3"/>
      <c r="CO4" s="6"/>
      <c r="CP4" s="10"/>
      <c r="CQ4" s="3"/>
      <c r="CR4" s="11"/>
      <c r="CS4" s="12"/>
      <c r="CT4" s="2"/>
      <c r="CU4" s="3"/>
      <c r="CV4" s="3"/>
      <c r="CW4" s="3"/>
      <c r="CX4" s="3"/>
      <c r="CY4" s="3"/>
      <c r="CZ4" s="6"/>
      <c r="DA4" s="10"/>
      <c r="DB4" s="3"/>
      <c r="DC4" s="11"/>
      <c r="DD4" s="12"/>
      <c r="DE4" s="2"/>
      <c r="DF4" s="3"/>
      <c r="DG4" s="3"/>
      <c r="DH4" s="3"/>
      <c r="DI4" s="3"/>
      <c r="DJ4" s="3"/>
      <c r="DK4" s="6"/>
      <c r="DL4" s="10"/>
      <c r="DM4" s="3"/>
      <c r="DN4" s="11"/>
    </row>
    <row r="5" spans="1:118" ht="15" x14ac:dyDescent="0.2">
      <c r="A5" s="34">
        <v>1</v>
      </c>
      <c r="B5" s="35">
        <v>1</v>
      </c>
      <c r="C5" s="38" t="s">
        <v>51</v>
      </c>
      <c r="D5" s="45" t="s">
        <v>56</v>
      </c>
      <c r="E5" s="9" t="s">
        <v>45</v>
      </c>
      <c r="F5" s="31">
        <f xml:space="preserve"> AB5+AQ5+BE5+BS5</f>
        <v>339.2187259270022</v>
      </c>
      <c r="G5" s="32">
        <f>H5+I5+J5</f>
        <v>194.79000000000002</v>
      </c>
      <c r="H5" s="21">
        <f>X5+AM5+BA5+BO5+CC5+CO5+CZ5+DK5</f>
        <v>188.79000000000002</v>
      </c>
      <c r="I5" s="7">
        <f>Z5+AO5+BC5+BQ5+CE5+CQ5+DB5+DM5</f>
        <v>0</v>
      </c>
      <c r="J5" s="23">
        <f>R5+AG5+AU5+BI5+BW5+CJ5+CU5+DF5</f>
        <v>6</v>
      </c>
      <c r="K5" s="12">
        <v>77.510000000000005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3"/>
      <c r="X5" s="6">
        <f>IF(K5="DQ",0,K5+L5+M5+N5+O5+P5+Q5)</f>
        <v>77.510000000000005</v>
      </c>
      <c r="Y5" s="10">
        <f>R5</f>
        <v>0</v>
      </c>
      <c r="Z5" s="3">
        <f>(S5*5)+(T5*10)+(U5*10)+(V5*15)+(W5*20)</f>
        <v>0</v>
      </c>
      <c r="AA5" s="11">
        <f>IF(K5="DQ",0,X5+Y5+Z5)</f>
        <v>77.510000000000005</v>
      </c>
      <c r="AB5" s="30">
        <f>(MIN(AA$5:AA$19)/AA5)*100</f>
        <v>64.340085150303182</v>
      </c>
      <c r="AC5" s="12">
        <v>21.72</v>
      </c>
      <c r="AD5" s="2"/>
      <c r="AE5" s="2"/>
      <c r="AF5" s="2"/>
      <c r="AG5" s="3">
        <v>3</v>
      </c>
      <c r="AH5" s="3"/>
      <c r="AI5" s="3"/>
      <c r="AJ5" s="3"/>
      <c r="AK5" s="3"/>
      <c r="AL5" s="3"/>
      <c r="AM5" s="6">
        <f>IF(AC5="DQ",0,AC5+AD5+AE5+AF5)</f>
        <v>21.72</v>
      </c>
      <c r="AN5" s="10">
        <f>AG5</f>
        <v>3</v>
      </c>
      <c r="AO5" s="3">
        <f>(AH5*5)+(AI5*10)+(AJ5*10)+(AK5*15)+(AL5*20)</f>
        <v>0</v>
      </c>
      <c r="AP5" s="11">
        <f>IF(AC5="DQ",0,AM5+AN5+AO5)</f>
        <v>24.72</v>
      </c>
      <c r="AQ5" s="30">
        <f>(MIN(AP$5:AP$19)/AP5)*100</f>
        <v>74.878640776699029</v>
      </c>
      <c r="AR5" s="12">
        <v>31.26</v>
      </c>
      <c r="AS5" s="2"/>
      <c r="AT5" s="2"/>
      <c r="AU5" s="3">
        <v>0</v>
      </c>
      <c r="AV5" s="3"/>
      <c r="AW5" s="3"/>
      <c r="AX5" s="3"/>
      <c r="AY5" s="3"/>
      <c r="AZ5" s="3"/>
      <c r="BA5" s="6">
        <f>AR5+AS5+AT5</f>
        <v>31.26</v>
      </c>
      <c r="BB5" s="10">
        <f>AU5</f>
        <v>0</v>
      </c>
      <c r="BC5" s="3">
        <f>(AV5*5)+(AW5*10)+(AX5*10)+(AY5*15)+(AZ5*20)</f>
        <v>0</v>
      </c>
      <c r="BD5" s="11">
        <f>BA5+BB5+BC5</f>
        <v>31.26</v>
      </c>
      <c r="BE5" s="30">
        <f>(MIN(BD$5:BD$19)/BD5)*100</f>
        <v>100</v>
      </c>
      <c r="BF5" s="12">
        <v>58.3</v>
      </c>
      <c r="BG5" s="2"/>
      <c r="BH5" s="2"/>
      <c r="BI5" s="3">
        <v>3</v>
      </c>
      <c r="BJ5" s="3"/>
      <c r="BK5" s="3"/>
      <c r="BL5" s="3"/>
      <c r="BM5" s="3"/>
      <c r="BN5" s="3"/>
      <c r="BO5" s="6">
        <f>BF5+BG5+BH5</f>
        <v>58.3</v>
      </c>
      <c r="BP5" s="10">
        <f>BI5</f>
        <v>3</v>
      </c>
      <c r="BQ5" s="3">
        <f>(BJ5*5)+(BK5*10)+(BL5*10)+(BM5*15)+(BN5*20)</f>
        <v>0</v>
      </c>
      <c r="BR5" s="11">
        <f>IF(BF5="DQ",0,BO5+BP5+BQ5)</f>
        <v>61.3</v>
      </c>
      <c r="BS5" s="30">
        <f>(MIN(BR$5:BR$19)/BR5)*100</f>
        <v>100</v>
      </c>
      <c r="BT5" s="12">
        <v>0</v>
      </c>
      <c r="BU5" s="2"/>
      <c r="BV5" s="2"/>
      <c r="BW5" s="3">
        <v>0</v>
      </c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(MIN(CF$5:CF$19)/CF5)*100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 x14ac:dyDescent="0.2">
      <c r="A6" s="34">
        <v>2</v>
      </c>
      <c r="B6" s="35">
        <v>2</v>
      </c>
      <c r="C6" s="38" t="s">
        <v>49</v>
      </c>
      <c r="D6" s="46" t="s">
        <v>44</v>
      </c>
      <c r="E6" s="44" t="s">
        <v>45</v>
      </c>
      <c r="F6" s="31">
        <f xml:space="preserve"> AB6+AQ6+BE6+BS6</f>
        <v>322.90253060450812</v>
      </c>
      <c r="G6" s="32">
        <f>H6+I6+J6</f>
        <v>197.95999999999998</v>
      </c>
      <c r="H6" s="21">
        <f>X6+AM6+BA6+BO6+CC6+CO6+CZ6+DK6</f>
        <v>185.95999999999998</v>
      </c>
      <c r="I6" s="7">
        <f>Z6+AO6+BC6+BQ6+CE6+CQ6+DB6+DM6</f>
        <v>0</v>
      </c>
      <c r="J6" s="23">
        <f>R6+AG6+AU6+BI6+BW6+CJ6+CU6+DF6</f>
        <v>12</v>
      </c>
      <c r="K6" s="12">
        <v>64.22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IF(K6="DQ",0,K6+L6+M6+N6+O6+P6+Q6)</f>
        <v>64.22</v>
      </c>
      <c r="Y6" s="10">
        <f>R6</f>
        <v>0</v>
      </c>
      <c r="Z6" s="3">
        <f>(S6*5)+(T6*10)+(U6*10)+(V6*15)+(W6*20)</f>
        <v>0</v>
      </c>
      <c r="AA6" s="11">
        <f>IF(K6="DQ",0,X6+Y6+Z6)</f>
        <v>64.22</v>
      </c>
      <c r="AB6" s="30">
        <f>(MIN(AA$5:AA$19)/AA6)*100</f>
        <v>77.654936156960446</v>
      </c>
      <c r="AC6" s="12">
        <v>19.77</v>
      </c>
      <c r="AD6" s="2"/>
      <c r="AE6" s="2"/>
      <c r="AF6" s="2"/>
      <c r="AG6" s="3">
        <v>6</v>
      </c>
      <c r="AH6" s="3"/>
      <c r="AI6" s="3"/>
      <c r="AJ6" s="3"/>
      <c r="AK6" s="3"/>
      <c r="AL6" s="3"/>
      <c r="AM6" s="6">
        <f>IF(AC6="DQ",0,AC6+AD6+AE6+AF6)</f>
        <v>19.77</v>
      </c>
      <c r="AN6" s="10">
        <f>AG6</f>
        <v>6</v>
      </c>
      <c r="AO6" s="3">
        <f>(AH6*5)+(AI6*10)+(AJ6*10)+(AK6*15)+(AL6*20)</f>
        <v>0</v>
      </c>
      <c r="AP6" s="11">
        <f>IF(AC6="DQ",0,AM6+AN6+AO6)</f>
        <v>25.77</v>
      </c>
      <c r="AQ6" s="30">
        <f>(MIN(AP$5:AP$19)/AP6)*100</f>
        <v>71.827706635622818</v>
      </c>
      <c r="AR6" s="12">
        <v>29.93</v>
      </c>
      <c r="AS6" s="2"/>
      <c r="AT6" s="2"/>
      <c r="AU6" s="3">
        <v>5</v>
      </c>
      <c r="AV6" s="3"/>
      <c r="AW6" s="3"/>
      <c r="AX6" s="3"/>
      <c r="AY6" s="3"/>
      <c r="AZ6" s="3"/>
      <c r="BA6" s="6">
        <f>AR6+AS6+AT6</f>
        <v>29.93</v>
      </c>
      <c r="BB6" s="10">
        <f>AU6</f>
        <v>5</v>
      </c>
      <c r="BC6" s="3">
        <f>(AV6*5)+(AW6*10)+(AX6*10)+(AY6*15)+(AZ6*20)</f>
        <v>0</v>
      </c>
      <c r="BD6" s="11">
        <f>BA6+BB6+BC6</f>
        <v>34.93</v>
      </c>
      <c r="BE6" s="30">
        <f>(MIN(BD$5:BD$19)/BD6)*100</f>
        <v>89.49327225880333</v>
      </c>
      <c r="BF6" s="12">
        <v>72.040000000000006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72.040000000000006</v>
      </c>
      <c r="BP6" s="10">
        <f>BI6</f>
        <v>1</v>
      </c>
      <c r="BQ6" s="3">
        <f>(BJ6*5)+(BK6*10)+(BL6*10)+(BM6*15)+(BN6*20)</f>
        <v>0</v>
      </c>
      <c r="BR6" s="11">
        <f>IF(BF6="DQ",0,BO6+BP6+BQ6)</f>
        <v>73.040000000000006</v>
      </c>
      <c r="BS6" s="30">
        <f>(MIN(BR$5:BR$19)/BR6)*100</f>
        <v>83.926615553121565</v>
      </c>
      <c r="BT6" s="12">
        <v>0</v>
      </c>
      <c r="BU6" s="2"/>
      <c r="BV6" s="2"/>
      <c r="BW6" s="3">
        <v>0</v>
      </c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0" t="e">
        <f>(MIN(CF$5:CF$19)/CF6)*100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34">
        <v>3</v>
      </c>
      <c r="B7" s="35">
        <v>3</v>
      </c>
      <c r="C7" s="38" t="s">
        <v>55</v>
      </c>
      <c r="D7" s="46" t="s">
        <v>44</v>
      </c>
      <c r="E7" s="46" t="s">
        <v>45</v>
      </c>
      <c r="F7" s="31">
        <f xml:space="preserve"> AB7+AQ7+BE7+BS7</f>
        <v>307.75580956572691</v>
      </c>
      <c r="G7" s="32">
        <f>H7+I7+J7</f>
        <v>244.3</v>
      </c>
      <c r="H7" s="21">
        <f>X7+AM7+BA7+BO7+CC7+CO7+CZ7+DK7</f>
        <v>173.3</v>
      </c>
      <c r="I7" s="7">
        <f>Z7+AO7+BC7+BQ7+CE7+CQ7+DB7+DM7</f>
        <v>20</v>
      </c>
      <c r="J7" s="23">
        <f>R7+AG7+AU7+BI7+BW7+CJ7+CU7+DF7</f>
        <v>51</v>
      </c>
      <c r="K7" s="12">
        <v>50.97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IF(K7="DQ",0,K7+L7+M7+N7+O7+P7+Q7)</f>
        <v>50.97</v>
      </c>
      <c r="Y7" s="10">
        <f>R7</f>
        <v>0</v>
      </c>
      <c r="Z7" s="3">
        <f>(S7*5)+(T7*10)+(U7*10)+(V7*15)+(W7*20)</f>
        <v>0</v>
      </c>
      <c r="AA7" s="11">
        <f>IF(K7="DQ",0,X7+Y7+Z7)</f>
        <v>50.97</v>
      </c>
      <c r="AB7" s="30">
        <f>(MIN(AA$5:AA$19)/AA7)*100</f>
        <v>97.841867765352163</v>
      </c>
      <c r="AC7" s="12">
        <v>17.510000000000002</v>
      </c>
      <c r="AD7" s="2"/>
      <c r="AE7" s="2"/>
      <c r="AF7" s="2"/>
      <c r="AG7" s="3">
        <v>1</v>
      </c>
      <c r="AH7" s="3"/>
      <c r="AI7" s="3"/>
      <c r="AJ7" s="3"/>
      <c r="AK7" s="3"/>
      <c r="AL7" s="3"/>
      <c r="AM7" s="6">
        <f>IF(AC7="DQ",0,AC7+AD7+AE7+AF7)</f>
        <v>17.510000000000002</v>
      </c>
      <c r="AN7" s="10">
        <f>AG7</f>
        <v>1</v>
      </c>
      <c r="AO7" s="3">
        <f>(AH7*5)+(AI7*10)+(AJ7*10)+(AK7*15)+(AL7*20)</f>
        <v>0</v>
      </c>
      <c r="AP7" s="11">
        <f>IF(AC7="DQ",0,AM7+AN7+AO7)</f>
        <v>18.510000000000002</v>
      </c>
      <c r="AQ7" s="30">
        <f>(MIN(AP$5:AP$19)/AP7)*100</f>
        <v>100</v>
      </c>
      <c r="AR7" s="12">
        <v>42.15</v>
      </c>
      <c r="AS7" s="2"/>
      <c r="AT7" s="2"/>
      <c r="AU7" s="3">
        <v>10</v>
      </c>
      <c r="AV7" s="3"/>
      <c r="AW7" s="3"/>
      <c r="AX7" s="3"/>
      <c r="AY7" s="3"/>
      <c r="AZ7" s="3"/>
      <c r="BA7" s="6">
        <f>AR7+AS7+AT7</f>
        <v>42.15</v>
      </c>
      <c r="BB7" s="10">
        <f>AU7</f>
        <v>10</v>
      </c>
      <c r="BC7" s="3">
        <f>(AV7*5)+(AW7*10)+(AX7*10)+(AY7*15)+(AZ7*20)</f>
        <v>0</v>
      </c>
      <c r="BD7" s="11">
        <f>BA7+BB7+BC7</f>
        <v>52.15</v>
      </c>
      <c r="BE7" s="30">
        <f>(MIN(BD$5:BD$19)/BD7)*100</f>
        <v>59.942473633748804</v>
      </c>
      <c r="BF7" s="12">
        <v>62.67</v>
      </c>
      <c r="BG7" s="2"/>
      <c r="BH7" s="2"/>
      <c r="BI7" s="3">
        <v>40</v>
      </c>
      <c r="BJ7" s="3"/>
      <c r="BK7" s="3">
        <v>2</v>
      </c>
      <c r="BL7" s="3"/>
      <c r="BM7" s="3"/>
      <c r="BN7" s="3"/>
      <c r="BO7" s="6">
        <f>BF7+BG7+BH7</f>
        <v>62.67</v>
      </c>
      <c r="BP7" s="10">
        <f>BI7</f>
        <v>40</v>
      </c>
      <c r="BQ7" s="3">
        <f>(BJ7*5)+(BK7*10)+(BL7*10)+(BM7*15)+(BN7*20)</f>
        <v>20</v>
      </c>
      <c r="BR7" s="11">
        <f>IF(BF7="DQ",0,BO7+BP7+BQ7)</f>
        <v>122.67</v>
      </c>
      <c r="BS7" s="30">
        <f>(MIN(BR$5:BR$19)/BR7)*100</f>
        <v>49.971468166625904</v>
      </c>
      <c r="BT7" s="12">
        <v>0</v>
      </c>
      <c r="BU7" s="2"/>
      <c r="BV7" s="2"/>
      <c r="BW7" s="3">
        <v>0</v>
      </c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30" t="e">
        <f>(MIN(CF$5:CF$19)/CF7)*100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34">
        <v>4</v>
      </c>
      <c r="B8" s="35">
        <v>4</v>
      </c>
      <c r="C8" s="8" t="s">
        <v>64</v>
      </c>
      <c r="D8" s="42" t="s">
        <v>59</v>
      </c>
      <c r="E8" s="9" t="s">
        <v>59</v>
      </c>
      <c r="F8" s="31">
        <f xml:space="preserve"> AB8+AQ8+BE8+BS8</f>
        <v>292.26339315578895</v>
      </c>
      <c r="G8" s="32">
        <f>H8+I8+J8</f>
        <v>240.54000000000002</v>
      </c>
      <c r="H8" s="21">
        <f>X8+AM8+BA8+BO8+CC8+CO8+CZ8+DK8</f>
        <v>212.54000000000002</v>
      </c>
      <c r="I8" s="7">
        <f>Z8+AO8+BC8+BQ8+CE8+CQ8+DB8+DM8</f>
        <v>0</v>
      </c>
      <c r="J8" s="23">
        <f>R8+AG8+AU8+BI8+BW8+CJ8+CU8+DF8</f>
        <v>28</v>
      </c>
      <c r="K8" s="12">
        <v>92.78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>IF(K8="DQ",0,K8+L8+M8+N8+O8+P8+Q8)</f>
        <v>92.78</v>
      </c>
      <c r="Y8" s="10">
        <f>R8</f>
        <v>0</v>
      </c>
      <c r="Z8" s="3">
        <f>(S8*5)+(T8*10)+(U8*10)+(V8*15)+(W8*20)</f>
        <v>0</v>
      </c>
      <c r="AA8" s="11">
        <f>IF(K8="DQ",0,X8+Y8+Z8)</f>
        <v>92.78</v>
      </c>
      <c r="AB8" s="30">
        <f>(MIN(AA$5:AA$19)/AA8)*100</f>
        <v>53.750808363871514</v>
      </c>
      <c r="AC8" s="26">
        <v>22.21</v>
      </c>
      <c r="AD8" s="2"/>
      <c r="AE8" s="2"/>
      <c r="AF8" s="2"/>
      <c r="AG8" s="3">
        <v>0</v>
      </c>
      <c r="AH8" s="3"/>
      <c r="AI8" s="3"/>
      <c r="AJ8" s="3"/>
      <c r="AK8" s="3"/>
      <c r="AL8" s="3"/>
      <c r="AM8" s="6">
        <f>IF(AC8="DQ",0,AC8+AD8+AE8+AF8)</f>
        <v>22.21</v>
      </c>
      <c r="AN8" s="10">
        <f>AG8</f>
        <v>0</v>
      </c>
      <c r="AO8" s="3">
        <f>(AH8*5)+(AI8*10)+(AJ8*10)+(AK8*15)+(AL8*20)</f>
        <v>0</v>
      </c>
      <c r="AP8" s="11">
        <f>IF(AC8="DQ",0,AM8+AN8+AO8)</f>
        <v>22.21</v>
      </c>
      <c r="AQ8" s="30">
        <f>(MIN(AP$5:AP$19)/AP8)*100</f>
        <v>83.340837460603339</v>
      </c>
      <c r="AR8" s="12">
        <v>33.07</v>
      </c>
      <c r="AS8" s="2"/>
      <c r="AT8" s="2"/>
      <c r="AU8" s="3">
        <v>3</v>
      </c>
      <c r="AV8" s="3"/>
      <c r="AW8" s="3"/>
      <c r="AX8" s="3"/>
      <c r="AY8" s="3"/>
      <c r="AZ8" s="3"/>
      <c r="BA8" s="6">
        <f>IF(AR8="DQ",0,AR8+AS8+AT8)</f>
        <v>33.07</v>
      </c>
      <c r="BB8" s="10">
        <f>AU8</f>
        <v>3</v>
      </c>
      <c r="BC8" s="3">
        <f>(AV8*5)+(AW8*10)+(AX8*10)+(AY8*15)+(AZ8*20)</f>
        <v>0</v>
      </c>
      <c r="BD8" s="11">
        <f>IF(AR8="DQ",0,BA8+BB8+BC8)</f>
        <v>36.07</v>
      </c>
      <c r="BE8" s="30">
        <f>(MIN(BD$5:BD$19)/BD8)*100</f>
        <v>86.66481840864985</v>
      </c>
      <c r="BF8" s="12">
        <v>64.48</v>
      </c>
      <c r="BG8" s="2"/>
      <c r="BH8" s="2"/>
      <c r="BI8" s="3">
        <v>25</v>
      </c>
      <c r="BJ8" s="3"/>
      <c r="BK8" s="3"/>
      <c r="BL8" s="3"/>
      <c r="BM8" s="3"/>
      <c r="BN8" s="3"/>
      <c r="BO8" s="6">
        <f>IF(BF8="DQ",0,BF8+BG8+BH8)</f>
        <v>64.48</v>
      </c>
      <c r="BP8" s="10">
        <f>BI8</f>
        <v>25</v>
      </c>
      <c r="BQ8" s="3">
        <f>(BJ8*5)+(BK8*10)+(BL8*10)+(BM8*15)+(BN8*20)</f>
        <v>0</v>
      </c>
      <c r="BR8" s="11">
        <f>IF(BF8="DQ",0,BO8+BP8+BQ8)</f>
        <v>89.48</v>
      </c>
      <c r="BS8" s="30">
        <f>(MIN(BR$5:BR$19)/BR8)*100</f>
        <v>68.506928922664272</v>
      </c>
      <c r="BT8" s="12">
        <v>0</v>
      </c>
      <c r="BU8" s="2"/>
      <c r="BV8" s="2"/>
      <c r="BW8" s="3">
        <v>0</v>
      </c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0" t="e">
        <f>(MIN(CF$5:CF$19)/CF8)*100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34">
        <v>5</v>
      </c>
      <c r="B9" s="35">
        <v>5</v>
      </c>
      <c r="C9" s="8" t="s">
        <v>60</v>
      </c>
      <c r="D9" s="46" t="s">
        <v>59</v>
      </c>
      <c r="E9" s="46" t="s">
        <v>45</v>
      </c>
      <c r="F9" s="31">
        <f xml:space="preserve"> AB9+AQ9+BE9+BS9</f>
        <v>290.97312117929391</v>
      </c>
      <c r="G9" s="32">
        <f>H9+I9+J9</f>
        <v>238.45000000000002</v>
      </c>
      <c r="H9" s="21">
        <f>X9+AM9+BA9+BO9+CC9+CO9+CZ9+DK9</f>
        <v>227.45000000000002</v>
      </c>
      <c r="I9" s="7">
        <f>Z9+AO9+BC9+BQ9+CE9+CQ9+DB9+DM9</f>
        <v>5</v>
      </c>
      <c r="J9" s="23">
        <f>R9+AG9+AU9+BI9+BW9+CJ9+CU9+DF9</f>
        <v>6</v>
      </c>
      <c r="K9" s="12">
        <v>102.18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>IF(K9="DQ",0,K9+L9+M9+N9+O9+P9+Q9)</f>
        <v>102.18</v>
      </c>
      <c r="Y9" s="10">
        <f>R9</f>
        <v>0</v>
      </c>
      <c r="Z9" s="3">
        <f>(S9*5)+(T9*10)+(U9*10)+(V9*15)+(W9*20)</f>
        <v>0</v>
      </c>
      <c r="AA9" s="11">
        <f>IF(K9="DQ",0,X9+Y9+Z9)</f>
        <v>102.18</v>
      </c>
      <c r="AB9" s="30">
        <f>(MIN(AA$5:AA$19)/AA9)*100</f>
        <v>48.806028577020939</v>
      </c>
      <c r="AC9" s="12">
        <v>18.760000000000002</v>
      </c>
      <c r="AD9" s="2"/>
      <c r="AE9" s="2"/>
      <c r="AF9" s="2"/>
      <c r="AG9" s="3">
        <v>5</v>
      </c>
      <c r="AH9" s="3"/>
      <c r="AI9" s="3"/>
      <c r="AJ9" s="3"/>
      <c r="AK9" s="3"/>
      <c r="AL9" s="3"/>
      <c r="AM9" s="6">
        <f>IF(AC9="DQ",0,AC9+AD9+AE9+AF9)</f>
        <v>18.760000000000002</v>
      </c>
      <c r="AN9" s="10">
        <f>AG9</f>
        <v>5</v>
      </c>
      <c r="AO9" s="3">
        <f>(AH9*5)+(AI9*10)+(AJ9*10)+(AK9*15)+(AL9*20)</f>
        <v>0</v>
      </c>
      <c r="AP9" s="11">
        <f>IF(AC9="DQ",0,AM9+AN9+AO9)</f>
        <v>23.76</v>
      </c>
      <c r="AQ9" s="30">
        <f>(MIN(AP$5:AP$19)/AP9)*100</f>
        <v>77.904040404040416</v>
      </c>
      <c r="AR9" s="12">
        <v>37.26</v>
      </c>
      <c r="AS9" s="2"/>
      <c r="AT9" s="2"/>
      <c r="AU9" s="3">
        <v>1</v>
      </c>
      <c r="AV9" s="3"/>
      <c r="AW9" s="3"/>
      <c r="AX9" s="3"/>
      <c r="AY9" s="3"/>
      <c r="AZ9" s="3"/>
      <c r="BA9" s="6">
        <f>AR9+AS9+AT9</f>
        <v>37.26</v>
      </c>
      <c r="BB9" s="10">
        <f>AU9</f>
        <v>1</v>
      </c>
      <c r="BC9" s="3">
        <f>(AV9*5)+(AW9*10)+(AX9*10)+(AY9*15)+(AZ9*20)</f>
        <v>0</v>
      </c>
      <c r="BD9" s="11">
        <f>BA9+BB9+BC9</f>
        <v>38.26</v>
      </c>
      <c r="BE9" s="30">
        <f>(MIN(BD$5:BD$19)/BD9)*100</f>
        <v>81.704129639309997</v>
      </c>
      <c r="BF9" s="12">
        <v>69.25</v>
      </c>
      <c r="BG9" s="2"/>
      <c r="BH9" s="2"/>
      <c r="BI9" s="3">
        <v>0</v>
      </c>
      <c r="BJ9" s="3">
        <v>1</v>
      </c>
      <c r="BK9" s="3"/>
      <c r="BL9" s="3"/>
      <c r="BM9" s="3"/>
      <c r="BN9" s="3"/>
      <c r="BO9" s="6">
        <f>BF9+BG9+BH9</f>
        <v>69.25</v>
      </c>
      <c r="BP9" s="10">
        <f>BI9</f>
        <v>0</v>
      </c>
      <c r="BQ9" s="3">
        <f>(BJ9*5)+(BK9*10)+(BL9*10)+(BM9*15)+(BN9*20)</f>
        <v>5</v>
      </c>
      <c r="BR9" s="11">
        <f>IF(BF9="DQ",0,BO9+BP9+BQ9)</f>
        <v>74.25</v>
      </c>
      <c r="BS9" s="30">
        <f>(MIN(BR$5:BR$19)/BR9)*100</f>
        <v>82.558922558922561</v>
      </c>
      <c r="BT9" s="12">
        <v>0</v>
      </c>
      <c r="BU9" s="2"/>
      <c r="BV9" s="2"/>
      <c r="BW9" s="3">
        <v>0</v>
      </c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0" t="e">
        <f>(MIN(CF$5:CF$19)/CF9)*100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34">
        <v>8</v>
      </c>
      <c r="B10" s="35">
        <v>6</v>
      </c>
      <c r="C10" s="8" t="s">
        <v>42</v>
      </c>
      <c r="D10" s="46" t="s">
        <v>44</v>
      </c>
      <c r="E10" s="46" t="s">
        <v>45</v>
      </c>
      <c r="F10" s="31">
        <f xml:space="preserve"> AB10+AQ10+BE10+BS10</f>
        <v>238.04870443130812</v>
      </c>
      <c r="G10" s="32">
        <f>H10+I10+J10</f>
        <v>334.19</v>
      </c>
      <c r="H10" s="21">
        <f>X10+AM10+BA10+BO10+CC10+CO10+CZ10+DK10</f>
        <v>231.19</v>
      </c>
      <c r="I10" s="7">
        <f>Z10+AO10+BC10+BQ10+CE10+CQ10+DB10+DM10</f>
        <v>35</v>
      </c>
      <c r="J10" s="23">
        <f>R10+AG10+AU10+BI10+BW10+CJ10+CU10+DF10</f>
        <v>68</v>
      </c>
      <c r="K10" s="12">
        <v>49.87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>IF(K10="DQ",0,K10+L10+M10+N10+O10+P10+Q10)</f>
        <v>49.87</v>
      </c>
      <c r="Y10" s="10">
        <f>R10</f>
        <v>0</v>
      </c>
      <c r="Z10" s="3">
        <f>(S10*5)+(T10*10)+(U10*10)+(V10*15)+(W10*20)</f>
        <v>0</v>
      </c>
      <c r="AA10" s="11">
        <f>IF(K10="DQ",0,X10+Y10+Z10)</f>
        <v>49.87</v>
      </c>
      <c r="AB10" s="30">
        <f>(MIN(AA$5:AA$19)/AA10)*100</f>
        <v>100</v>
      </c>
      <c r="AC10" s="12">
        <v>32.18</v>
      </c>
      <c r="AD10" s="2"/>
      <c r="AE10" s="2"/>
      <c r="AF10" s="2"/>
      <c r="AG10" s="3">
        <v>7</v>
      </c>
      <c r="AH10" s="3">
        <v>1</v>
      </c>
      <c r="AI10" s="3"/>
      <c r="AJ10" s="3"/>
      <c r="AK10" s="3"/>
      <c r="AL10" s="3"/>
      <c r="AM10" s="6">
        <f>IF(AC10="DQ",0,AC10+AD10+AE10+AF10)</f>
        <v>32.18</v>
      </c>
      <c r="AN10" s="10">
        <f>AG10</f>
        <v>7</v>
      </c>
      <c r="AO10" s="3">
        <f>(AH10*5)+(AI10*10)+(AJ10*10)+(AK10*15)+(AL10*20)</f>
        <v>5</v>
      </c>
      <c r="AP10" s="11">
        <f>IF(AC10="DQ",0,AM10+AN10+AO10)</f>
        <v>44.18</v>
      </c>
      <c r="AQ10" s="30">
        <f>(MIN(AP$5:AP$19)/AP10)*100</f>
        <v>41.896785875961982</v>
      </c>
      <c r="AR10" s="12">
        <v>48.75</v>
      </c>
      <c r="AS10" s="2"/>
      <c r="AT10" s="2"/>
      <c r="AU10" s="3">
        <v>0</v>
      </c>
      <c r="AV10" s="3"/>
      <c r="AW10" s="3"/>
      <c r="AX10" s="3"/>
      <c r="AY10" s="3"/>
      <c r="AZ10" s="3"/>
      <c r="BA10" s="6">
        <f>AR10+AS10+AT10</f>
        <v>48.75</v>
      </c>
      <c r="BB10" s="10">
        <f>AU10</f>
        <v>0</v>
      </c>
      <c r="BC10" s="3">
        <f>(AV10*5)+(AW10*10)+(AX10*10)+(AY10*15)+(AZ10*20)</f>
        <v>0</v>
      </c>
      <c r="BD10" s="11">
        <f>BA10+BB10+BC10</f>
        <v>48.75</v>
      </c>
      <c r="BE10" s="30">
        <f>(MIN(BD$5:BD$19)/BD10)*100</f>
        <v>64.123076923076923</v>
      </c>
      <c r="BF10" s="12">
        <v>100.39</v>
      </c>
      <c r="BG10" s="2"/>
      <c r="BH10" s="2"/>
      <c r="BI10" s="3">
        <v>61</v>
      </c>
      <c r="BJ10" s="3"/>
      <c r="BK10" s="3">
        <v>3</v>
      </c>
      <c r="BL10" s="3"/>
      <c r="BM10" s="3"/>
      <c r="BN10" s="3"/>
      <c r="BO10" s="6">
        <f>BF10+BG10+BH10</f>
        <v>100.39</v>
      </c>
      <c r="BP10" s="10">
        <f>BI10</f>
        <v>61</v>
      </c>
      <c r="BQ10" s="3">
        <f>(BJ10*5)+(BK10*10)+(BL10*10)+(BM10*15)+(BN10*20)</f>
        <v>30</v>
      </c>
      <c r="BR10" s="11">
        <f>IF(BF10="DQ",0,BO10+BP10+BQ10)</f>
        <v>191.39</v>
      </c>
      <c r="BS10" s="30">
        <f>(MIN(BR$5:BR$19)/BR10)*100</f>
        <v>32.028841632269192</v>
      </c>
      <c r="BT10" s="12">
        <v>0</v>
      </c>
      <c r="BU10" s="2"/>
      <c r="BV10" s="2"/>
      <c r="BW10" s="3">
        <v>0</v>
      </c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0" t="e">
        <f>(MIN(CF$5:CF$19)/CF10)*100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34">
        <v>9</v>
      </c>
      <c r="B11" s="35">
        <v>7</v>
      </c>
      <c r="C11" s="38" t="s">
        <v>54</v>
      </c>
      <c r="D11" s="25" t="s">
        <v>44</v>
      </c>
      <c r="E11" s="46" t="s">
        <v>45</v>
      </c>
      <c r="F11" s="31">
        <f xml:space="preserve"> AB11+AQ11+BE11+BS11</f>
        <v>237.27443531840933</v>
      </c>
      <c r="G11" s="32">
        <f>H11+I11+J11</f>
        <v>293.52</v>
      </c>
      <c r="H11" s="21">
        <f>X11+AM11+BA11+BO11+CC11+CO11+CZ11+DK11</f>
        <v>289.52</v>
      </c>
      <c r="I11" s="7">
        <f>Z11+AO11+BC11+BQ11+CE11+CQ11+DB11+DM11</f>
        <v>0</v>
      </c>
      <c r="J11" s="23">
        <f>R11+AG11+AU11+BI11+BW11+CJ11+CU11+DF11</f>
        <v>4</v>
      </c>
      <c r="K11" s="12">
        <v>134.16999999999999</v>
      </c>
      <c r="L11" s="2"/>
      <c r="M11" s="2"/>
      <c r="N11" s="2"/>
      <c r="O11" s="2"/>
      <c r="P11" s="27"/>
      <c r="Q11" s="2"/>
      <c r="R11" s="3">
        <v>0</v>
      </c>
      <c r="S11" s="3"/>
      <c r="T11" s="3"/>
      <c r="U11" s="3"/>
      <c r="V11" s="3"/>
      <c r="W11" s="13"/>
      <c r="X11" s="6">
        <f>IF(K11="DQ",0,K11+L11+M11+N11+O11+P11+Q11)</f>
        <v>134.16999999999999</v>
      </c>
      <c r="Y11" s="10">
        <f>R11</f>
        <v>0</v>
      </c>
      <c r="Z11" s="3">
        <f>(S11*5)+(T11*10)+(U11*10)+(V11*15)+(W11*20)</f>
        <v>0</v>
      </c>
      <c r="AA11" s="11">
        <f>IF(K11="DQ",0,X11+Y11+Z11)</f>
        <v>134.16999999999999</v>
      </c>
      <c r="AB11" s="30">
        <f>(MIN(AA$5:AA$19)/AA11)*100</f>
        <v>37.169262875456511</v>
      </c>
      <c r="AC11" s="12">
        <v>33</v>
      </c>
      <c r="AD11" s="2"/>
      <c r="AE11" s="2"/>
      <c r="AF11" s="2"/>
      <c r="AG11" s="3">
        <v>1</v>
      </c>
      <c r="AH11" s="3"/>
      <c r="AI11" s="3"/>
      <c r="AJ11" s="3"/>
      <c r="AK11" s="3"/>
      <c r="AL11" s="3"/>
      <c r="AM11" s="6">
        <f>IF(AC11="DQ",0,AC11+AD11+AE11+AF11)</f>
        <v>33</v>
      </c>
      <c r="AN11" s="10">
        <f>AG11</f>
        <v>1</v>
      </c>
      <c r="AO11" s="3">
        <f>(AH11*5)+(AI11*10)+(AJ11*10)+(AK11*15)+(AL11*20)</f>
        <v>0</v>
      </c>
      <c r="AP11" s="11">
        <f>IF(AC11="DQ",0,AM11+AN11+AO11)</f>
        <v>34</v>
      </c>
      <c r="AQ11" s="30">
        <f>(MIN(AP$5:AP$19)/AP11)*100</f>
        <v>54.441176470588239</v>
      </c>
      <c r="AR11" s="12">
        <v>44.16</v>
      </c>
      <c r="AS11" s="2"/>
      <c r="AT11" s="2"/>
      <c r="AU11" s="3">
        <v>1</v>
      </c>
      <c r="AV11" s="3"/>
      <c r="AW11" s="3"/>
      <c r="AX11" s="3"/>
      <c r="AY11" s="3"/>
      <c r="AZ11" s="3"/>
      <c r="BA11" s="6">
        <f>AR11+AS11+AT11</f>
        <v>44.16</v>
      </c>
      <c r="BB11" s="10">
        <f>AU11</f>
        <v>1</v>
      </c>
      <c r="BC11" s="3">
        <f>(AV11*5)+(AW11*10)+(AX11*10)+(AY11*15)+(AZ11*20)</f>
        <v>0</v>
      </c>
      <c r="BD11" s="11">
        <f>BA11+BB11+BC11</f>
        <v>45.16</v>
      </c>
      <c r="BE11" s="30">
        <f>(MIN(BD$5:BD$19)/BD11)*100</f>
        <v>69.220549158547399</v>
      </c>
      <c r="BF11" s="12">
        <v>78.19</v>
      </c>
      <c r="BG11" s="2"/>
      <c r="BH11" s="2"/>
      <c r="BI11" s="3">
        <v>2</v>
      </c>
      <c r="BJ11" s="3"/>
      <c r="BK11" s="3"/>
      <c r="BL11" s="3"/>
      <c r="BM11" s="3"/>
      <c r="BN11" s="3"/>
      <c r="BO11" s="6">
        <f>BF11+BG11+BH11</f>
        <v>78.19</v>
      </c>
      <c r="BP11" s="10">
        <f>BI11</f>
        <v>2</v>
      </c>
      <c r="BQ11" s="3">
        <f>(BJ11*5)+(BK11*10)+(BL11*10)+(BM11*15)+(BN11*20)</f>
        <v>0</v>
      </c>
      <c r="BR11" s="11">
        <f>IF(BF11="DQ",0,BO11+BP11+BQ11)</f>
        <v>80.19</v>
      </c>
      <c r="BS11" s="30">
        <f>(MIN(BR$5:BR$19)/BR11)*100</f>
        <v>76.443446813817189</v>
      </c>
      <c r="BT11" s="12">
        <v>0</v>
      </c>
      <c r="BU11" s="2"/>
      <c r="BV11" s="2"/>
      <c r="BW11" s="3">
        <v>0</v>
      </c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0" t="e">
        <f>(MIN(CF$5:CF$19)/CF11)*100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34">
        <v>11</v>
      </c>
      <c r="B12" s="35">
        <v>8</v>
      </c>
      <c r="C12" s="8" t="s">
        <v>40</v>
      </c>
      <c r="D12" s="45" t="s">
        <v>44</v>
      </c>
      <c r="E12" s="45" t="s">
        <v>45</v>
      </c>
      <c r="F12" s="31">
        <f xml:space="preserve"> AB12+AQ12+BE12+BS12</f>
        <v>218.88972567685056</v>
      </c>
      <c r="G12" s="32">
        <f>H12+I12+J12</f>
        <v>312.04000000000002</v>
      </c>
      <c r="H12" s="21">
        <f>X12+AM12+BA12+BO12+CC12+CO12+CZ12+DK12</f>
        <v>281.04000000000002</v>
      </c>
      <c r="I12" s="7">
        <f>Z12+AO12+BC12+BQ12+CE12+CQ12+DB12+DM12</f>
        <v>10</v>
      </c>
      <c r="J12" s="23">
        <f>R12+AG12+AU12+BI12+BW12+CJ12+CU12+DF12</f>
        <v>21</v>
      </c>
      <c r="K12" s="12">
        <v>106.44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IF(K12="DQ",0,K12+L12+M12+N12+O12+P12+Q12)</f>
        <v>106.44</v>
      </c>
      <c r="Y12" s="10">
        <f>R12</f>
        <v>0</v>
      </c>
      <c r="Z12" s="3">
        <f>(S12*5)+(T12*10)+(U12*10)+(V12*15)+(W12*20)</f>
        <v>0</v>
      </c>
      <c r="AA12" s="11">
        <f>IF(K12="DQ",0,X12+Y12+Z12)</f>
        <v>106.44</v>
      </c>
      <c r="AB12" s="30">
        <f>(MIN(AA$5:AA$19)/AA12)*100</f>
        <v>46.852686959789551</v>
      </c>
      <c r="AC12" s="26">
        <v>26.36</v>
      </c>
      <c r="AD12" s="2"/>
      <c r="AE12" s="2"/>
      <c r="AF12" s="2"/>
      <c r="AG12" s="3">
        <v>0</v>
      </c>
      <c r="AH12" s="3"/>
      <c r="AI12" s="3"/>
      <c r="AJ12" s="3"/>
      <c r="AK12" s="3"/>
      <c r="AL12" s="3"/>
      <c r="AM12" s="6">
        <f>IF(AC12="DQ",0,AC12+AD12+AE12+AF12)</f>
        <v>26.36</v>
      </c>
      <c r="AN12" s="10">
        <f>AG12</f>
        <v>0</v>
      </c>
      <c r="AO12" s="3">
        <f>(AH12*5)+(AI12*10)+(AJ12*10)+(AK12*15)+(AL12*20)</f>
        <v>0</v>
      </c>
      <c r="AP12" s="11">
        <f>IF(AC12="DQ",0,AM12+AN12+AO12)</f>
        <v>26.36</v>
      </c>
      <c r="AQ12" s="30">
        <f>(MIN(AP$5:AP$19)/AP12)*100</f>
        <v>70.220030349013669</v>
      </c>
      <c r="AR12" s="12">
        <v>54.76</v>
      </c>
      <c r="AS12" s="2"/>
      <c r="AT12" s="2"/>
      <c r="AU12" s="3">
        <v>10</v>
      </c>
      <c r="AV12" s="3"/>
      <c r="AW12" s="3"/>
      <c r="AX12" s="3"/>
      <c r="AY12" s="3"/>
      <c r="AZ12" s="3"/>
      <c r="BA12" s="6">
        <f>IF(AR12="DQ",0,AR12+AS12+AT12)</f>
        <v>54.76</v>
      </c>
      <c r="BB12" s="10">
        <f>AU12</f>
        <v>10</v>
      </c>
      <c r="BC12" s="3">
        <f>(AV12*5)+(AW12*10)+(AX12*10)+(AY12*15)+(AZ12*20)</f>
        <v>0</v>
      </c>
      <c r="BD12" s="11">
        <f>IF(AR12="DQ",0,BA12+BB12+BC12)</f>
        <v>64.759999999999991</v>
      </c>
      <c r="BE12" s="30">
        <f>(MIN(BD$5:BD$19)/BD12)*100</f>
        <v>48.270537368746147</v>
      </c>
      <c r="BF12" s="12">
        <v>93.48</v>
      </c>
      <c r="BG12" s="2"/>
      <c r="BH12" s="2"/>
      <c r="BI12" s="3">
        <v>11</v>
      </c>
      <c r="BJ12" s="3"/>
      <c r="BK12" s="3"/>
      <c r="BL12" s="3">
        <v>1</v>
      </c>
      <c r="BM12" s="3"/>
      <c r="BN12" s="3"/>
      <c r="BO12" s="6">
        <f>IF(BF12="DQ",0,BF12+BG12+BH12)</f>
        <v>93.48</v>
      </c>
      <c r="BP12" s="10">
        <f>BI12</f>
        <v>11</v>
      </c>
      <c r="BQ12" s="3">
        <f>(BJ12*5)+(BK12*10)+(BL12*10)+(BM12*15)+(BN12*20)</f>
        <v>10</v>
      </c>
      <c r="BR12" s="11">
        <f>IF(BF12="DQ",0,BO12+BP12+BQ12)</f>
        <v>114.48</v>
      </c>
      <c r="BS12" s="30">
        <f>(MIN(BR$5:BR$19)/BR12)*100</f>
        <v>53.546470999301185</v>
      </c>
      <c r="BT12" s="12">
        <v>0</v>
      </c>
      <c r="BU12" s="2"/>
      <c r="BV12" s="2"/>
      <c r="BW12" s="3">
        <v>0</v>
      </c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0" t="e">
        <f>(MIN(CF$5:CF$19)/CF12)*100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34">
        <v>13</v>
      </c>
      <c r="B13" s="35">
        <v>9</v>
      </c>
      <c r="C13" s="8" t="s">
        <v>58</v>
      </c>
      <c r="D13" s="46" t="s">
        <v>59</v>
      </c>
      <c r="E13" s="46" t="s">
        <v>59</v>
      </c>
      <c r="F13" s="31">
        <f xml:space="preserve"> AB13+AQ13+BE13+BS13</f>
        <v>202.03479122305293</v>
      </c>
      <c r="G13" s="32">
        <f>H13+I13+J13</f>
        <v>315.67999999999995</v>
      </c>
      <c r="H13" s="21">
        <f>X13+AM13+BA13+BO13+CC13+CO13+CZ13+DK13</f>
        <v>212.67999999999998</v>
      </c>
      <c r="I13" s="7">
        <f>Z13+AO13+BC13+BQ13+CE13+CQ13+DB13+DM13</f>
        <v>25</v>
      </c>
      <c r="J13" s="23">
        <f>R13+AG13+AU13+BI13+BW13+CJ13+CU13+DF13</f>
        <v>78</v>
      </c>
      <c r="K13" s="12">
        <v>78.22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IF(K13="DQ",0,K13+L13+M13+N13+O13+P13+Q13)</f>
        <v>78.22</v>
      </c>
      <c r="Y13" s="10">
        <f>R13</f>
        <v>0</v>
      </c>
      <c r="Z13" s="3">
        <f>(S13*5)+(T13*10)+(U13*10)+(V13*15)+(W13*20)</f>
        <v>0</v>
      </c>
      <c r="AA13" s="11">
        <f>IF(K13="DQ",0,X13+Y13+Z13)</f>
        <v>78.22</v>
      </c>
      <c r="AB13" s="30">
        <f>(MIN(AA$5:AA$19)/AA13)*100</f>
        <v>63.75607261569931</v>
      </c>
      <c r="AC13" s="26">
        <v>29.35</v>
      </c>
      <c r="AD13" s="2"/>
      <c r="AE13" s="2"/>
      <c r="AF13" s="2"/>
      <c r="AG13" s="3">
        <v>6</v>
      </c>
      <c r="AH13" s="3">
        <v>1</v>
      </c>
      <c r="AI13" s="3"/>
      <c r="AJ13" s="3"/>
      <c r="AK13" s="3"/>
      <c r="AL13" s="3"/>
      <c r="AM13" s="6">
        <f>IF(AC13="DQ",0,AC13+AD13+AE13+AF13)</f>
        <v>29.35</v>
      </c>
      <c r="AN13" s="10">
        <f>AG13</f>
        <v>6</v>
      </c>
      <c r="AO13" s="3">
        <f>(AH13*5)+(AI13*10)+(AJ13*10)+(AK13*15)+(AL13*20)</f>
        <v>5</v>
      </c>
      <c r="AP13" s="11">
        <f>IF(AC13="DQ",0,AM13+AN13+AO13)</f>
        <v>40.35</v>
      </c>
      <c r="AQ13" s="30">
        <f>(MIN(AP$5:AP$19)/AP13)*100</f>
        <v>45.87360594795539</v>
      </c>
      <c r="AR13" s="12">
        <v>29.04</v>
      </c>
      <c r="AS13" s="2"/>
      <c r="AT13" s="2"/>
      <c r="AU13" s="3">
        <v>43</v>
      </c>
      <c r="AV13" s="3"/>
      <c r="AW13" s="3"/>
      <c r="AX13" s="3"/>
      <c r="AY13" s="3"/>
      <c r="AZ13" s="3"/>
      <c r="BA13" s="6">
        <f>IF(AR13="DQ",0,AR13+AS13+AT13)</f>
        <v>29.04</v>
      </c>
      <c r="BB13" s="10">
        <f>AU13</f>
        <v>43</v>
      </c>
      <c r="BC13" s="3">
        <f>(AV13*5)+(AW13*10)+(AX13*10)+(AY13*15)+(AZ13*20)</f>
        <v>0</v>
      </c>
      <c r="BD13" s="11">
        <f>IF(AR13="DQ",0,BA13+BB13+BC13)</f>
        <v>72.039999999999992</v>
      </c>
      <c r="BE13" s="30">
        <f>(MIN(BD$5:BD$19)/BD13)*100</f>
        <v>43.392559689061642</v>
      </c>
      <c r="BF13" s="12">
        <v>76.069999999999993</v>
      </c>
      <c r="BG13" s="2"/>
      <c r="BH13" s="2"/>
      <c r="BI13" s="3">
        <v>29</v>
      </c>
      <c r="BJ13" s="3"/>
      <c r="BK13" s="3">
        <v>2</v>
      </c>
      <c r="BL13" s="3"/>
      <c r="BM13" s="3"/>
      <c r="BN13" s="3"/>
      <c r="BO13" s="6">
        <f>IF(BF13="DQ",0,BF13+BG13+BH13)</f>
        <v>76.069999999999993</v>
      </c>
      <c r="BP13" s="10">
        <f>BI13</f>
        <v>29</v>
      </c>
      <c r="BQ13" s="3">
        <f>(BJ13*5)+(BK13*10)+(BL13*10)+(BM13*15)+(BN13*20)</f>
        <v>20</v>
      </c>
      <c r="BR13" s="11">
        <f>IF(BF13="DQ",0,BO13+BP13+BQ13)</f>
        <v>125.07</v>
      </c>
      <c r="BS13" s="30">
        <f>(MIN(BR$5:BR$19)/BR13)*100</f>
        <v>49.012552970336607</v>
      </c>
      <c r="BT13" s="12">
        <v>0</v>
      </c>
      <c r="BU13" s="2"/>
      <c r="BV13" s="2"/>
      <c r="BW13" s="3">
        <v>0</v>
      </c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0" t="e">
        <f>(MIN(CF$5:CF$19)/CF13)*100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34">
        <v>14</v>
      </c>
      <c r="B14" s="35">
        <v>10</v>
      </c>
      <c r="C14" s="38" t="s">
        <v>41</v>
      </c>
      <c r="D14" s="25" t="s">
        <v>44</v>
      </c>
      <c r="E14" s="39" t="s">
        <v>45</v>
      </c>
      <c r="F14" s="31">
        <f xml:space="preserve"> AB14+AQ14+BE14+BS14</f>
        <v>193.71216734658489</v>
      </c>
      <c r="G14" s="32">
        <f>H14+I14+J14</f>
        <v>327.44</v>
      </c>
      <c r="H14" s="21">
        <f>X14+AM14+BA14+BO14+CC14+CO14+CZ14+DK14</f>
        <v>258.44</v>
      </c>
      <c r="I14" s="7">
        <f>Z14+AO14+BC14+BQ14+CE14+CQ14+DB14+DM14</f>
        <v>25</v>
      </c>
      <c r="J14" s="23">
        <f>R14+AG14+AU14+BI14+BW14+CJ14+CU14+DF14</f>
        <v>44</v>
      </c>
      <c r="K14" s="12">
        <v>86.05</v>
      </c>
      <c r="L14" s="2"/>
      <c r="M14" s="2"/>
      <c r="N14" s="2"/>
      <c r="O14" s="2"/>
      <c r="P14" s="2"/>
      <c r="Q14" s="2"/>
      <c r="R14" s="3">
        <v>0</v>
      </c>
      <c r="S14" s="3">
        <v>1</v>
      </c>
      <c r="T14" s="3"/>
      <c r="U14" s="3"/>
      <c r="V14" s="3"/>
      <c r="W14" s="13"/>
      <c r="X14" s="6">
        <f>IF(K14="DQ",0,K14+L14+M14+N14+O14+P14+Q14)</f>
        <v>86.05</v>
      </c>
      <c r="Y14" s="10">
        <f>R14</f>
        <v>0</v>
      </c>
      <c r="Z14" s="3">
        <f>(S14*5)+(T14*10)+(U14*10)+(V14*15)+(W14*20)</f>
        <v>5</v>
      </c>
      <c r="AA14" s="11">
        <f>IF(K14="DQ",0,X14+Y14+Z14)</f>
        <v>91.05</v>
      </c>
      <c r="AB14" s="30">
        <f>(MIN(AA$5:AA$19)/AA14)*100</f>
        <v>54.77210323997803</v>
      </c>
      <c r="AC14" s="12">
        <v>32.700000000000003</v>
      </c>
      <c r="AD14" s="2"/>
      <c r="AE14" s="2"/>
      <c r="AF14" s="2"/>
      <c r="AG14" s="3">
        <v>3</v>
      </c>
      <c r="AH14" s="3">
        <v>2</v>
      </c>
      <c r="AI14" s="3"/>
      <c r="AJ14" s="3"/>
      <c r="AK14" s="3"/>
      <c r="AL14" s="3"/>
      <c r="AM14" s="6">
        <f>IF(AC14="DQ",0,AC14+AD14+AE14+AF14)</f>
        <v>32.700000000000003</v>
      </c>
      <c r="AN14" s="10">
        <f>AG14</f>
        <v>3</v>
      </c>
      <c r="AO14" s="3">
        <f>(AH14*5)+(AI14*10)+(AJ14*10)+(AK14*15)+(AL14*20)</f>
        <v>10</v>
      </c>
      <c r="AP14" s="11">
        <f>IF(AC14="DQ",0,AM14+AN14+AO14)</f>
        <v>45.7</v>
      </c>
      <c r="AQ14" s="30">
        <f>(MIN(AP$5:AP$19)/AP14)*100</f>
        <v>40.503282275711157</v>
      </c>
      <c r="AR14" s="12">
        <v>61.16</v>
      </c>
      <c r="AS14" s="2"/>
      <c r="AT14" s="2"/>
      <c r="AU14" s="3">
        <v>0</v>
      </c>
      <c r="AV14" s="3"/>
      <c r="AW14" s="3"/>
      <c r="AX14" s="3"/>
      <c r="AY14" s="3"/>
      <c r="AZ14" s="3"/>
      <c r="BA14" s="6">
        <f>AR14+AS14+AT14</f>
        <v>61.16</v>
      </c>
      <c r="BB14" s="10">
        <f>AU14</f>
        <v>0</v>
      </c>
      <c r="BC14" s="3">
        <f>(AV14*5)+(AW14*10)+(AX14*10)+(AY14*15)+(AZ14*20)</f>
        <v>0</v>
      </c>
      <c r="BD14" s="11">
        <f>BA14+BB14+BC14</f>
        <v>61.16</v>
      </c>
      <c r="BE14" s="30">
        <f>(MIN(BD$5:BD$19)/BD14)*100</f>
        <v>51.111837802485297</v>
      </c>
      <c r="BF14" s="12">
        <v>78.53</v>
      </c>
      <c r="BG14" s="2"/>
      <c r="BH14" s="2"/>
      <c r="BI14" s="3">
        <v>41</v>
      </c>
      <c r="BJ14" s="3"/>
      <c r="BK14" s="3">
        <v>1</v>
      </c>
      <c r="BL14" s="3"/>
      <c r="BM14" s="3"/>
      <c r="BN14" s="3"/>
      <c r="BO14" s="6">
        <f>BF14+BG14+BH14</f>
        <v>78.53</v>
      </c>
      <c r="BP14" s="10">
        <f>BI14</f>
        <v>41</v>
      </c>
      <c r="BQ14" s="3">
        <f>(BJ14*5)+(BK14*10)+(BL14*10)+(BM14*15)+(BN14*20)</f>
        <v>10</v>
      </c>
      <c r="BR14" s="11">
        <f>IF(BF14="DQ",0,BO14+BP14+BQ14)</f>
        <v>129.53</v>
      </c>
      <c r="BS14" s="30">
        <f>(MIN(BR$5:BR$19)/BR14)*100</f>
        <v>47.324944028410407</v>
      </c>
      <c r="BT14" s="12">
        <v>0</v>
      </c>
      <c r="BU14" s="2"/>
      <c r="BV14" s="2"/>
      <c r="BW14" s="3">
        <v>0</v>
      </c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0" t="e">
        <f>(MIN(CF$5:CF$19)/CF14)*100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34"/>
      <c r="B15" s="35"/>
      <c r="C15" s="40" t="s">
        <v>48</v>
      </c>
      <c r="D15" s="44"/>
      <c r="E15" s="44"/>
      <c r="F15" s="31"/>
      <c r="G15" s="32"/>
      <c r="H15" s="21"/>
      <c r="I15" s="7"/>
      <c r="J15" s="23"/>
      <c r="K15" s="1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13"/>
      <c r="X15" s="6"/>
      <c r="Y15" s="10"/>
      <c r="Z15" s="3"/>
      <c r="AA15" s="11"/>
      <c r="AB15" s="30"/>
      <c r="AC15" s="12"/>
      <c r="AD15" s="2"/>
      <c r="AE15" s="2"/>
      <c r="AF15" s="2"/>
      <c r="AG15" s="3"/>
      <c r="AH15" s="3"/>
      <c r="AI15" s="3"/>
      <c r="AJ15" s="3"/>
      <c r="AK15" s="3"/>
      <c r="AL15" s="3"/>
      <c r="AM15" s="6"/>
      <c r="AN15" s="10"/>
      <c r="AO15" s="3"/>
      <c r="AP15" s="11"/>
      <c r="AQ15" s="30"/>
      <c r="AR15" s="12"/>
      <c r="AS15" s="2"/>
      <c r="AT15" s="2"/>
      <c r="AU15" s="3"/>
      <c r="AV15" s="3"/>
      <c r="AW15" s="3"/>
      <c r="AX15" s="3"/>
      <c r="AY15" s="3"/>
      <c r="AZ15" s="3"/>
      <c r="BA15" s="6"/>
      <c r="BB15" s="10"/>
      <c r="BC15" s="3"/>
      <c r="BD15" s="11"/>
      <c r="BE15" s="30"/>
      <c r="BF15" s="12"/>
      <c r="BG15" s="2"/>
      <c r="BH15" s="2"/>
      <c r="BI15" s="3"/>
      <c r="BJ15" s="3"/>
      <c r="BK15" s="3"/>
      <c r="BL15" s="3"/>
      <c r="BM15" s="3"/>
      <c r="BN15" s="3"/>
      <c r="BO15" s="6"/>
      <c r="BP15" s="10"/>
      <c r="BQ15" s="3"/>
      <c r="BR15" s="11"/>
      <c r="BS15" s="30"/>
      <c r="BT15" s="12"/>
      <c r="BU15" s="2"/>
      <c r="BV15" s="2"/>
      <c r="BW15" s="3"/>
      <c r="BX15" s="3"/>
      <c r="BY15" s="3"/>
      <c r="BZ15" s="3"/>
      <c r="CA15" s="3"/>
      <c r="CB15" s="3"/>
      <c r="CC15" s="6"/>
      <c r="CD15" s="10"/>
      <c r="CE15" s="3"/>
      <c r="CF15" s="11"/>
      <c r="CG15" s="30"/>
      <c r="CH15" s="12"/>
      <c r="CI15" s="2"/>
      <c r="CJ15" s="3"/>
      <c r="CK15" s="3"/>
      <c r="CL15" s="3"/>
      <c r="CM15" s="3"/>
      <c r="CN15" s="3"/>
      <c r="CO15" s="6"/>
      <c r="CP15" s="10"/>
      <c r="CQ15" s="3"/>
      <c r="CR15" s="11"/>
      <c r="CS15" s="12"/>
      <c r="CT15" s="2"/>
      <c r="CU15" s="3"/>
      <c r="CV15" s="3"/>
      <c r="CW15" s="3"/>
      <c r="CX15" s="3"/>
      <c r="CY15" s="3"/>
      <c r="CZ15" s="6"/>
      <c r="DA15" s="10"/>
      <c r="DB15" s="3"/>
      <c r="DC15" s="11"/>
      <c r="DD15" s="12"/>
      <c r="DE15" s="2"/>
      <c r="DF15" s="3"/>
      <c r="DG15" s="3"/>
      <c r="DH15" s="3"/>
      <c r="DI15" s="3"/>
      <c r="DJ15" s="3"/>
      <c r="DK15" s="6"/>
      <c r="DL15" s="10"/>
      <c r="DM15" s="3"/>
      <c r="DN15" s="11"/>
    </row>
    <row r="16" spans="1:118" ht="15" x14ac:dyDescent="0.2">
      <c r="A16" s="34">
        <v>6</v>
      </c>
      <c r="B16" s="35">
        <v>1</v>
      </c>
      <c r="C16" s="38" t="s">
        <v>43</v>
      </c>
      <c r="D16" s="46" t="s">
        <v>44</v>
      </c>
      <c r="E16" s="39" t="s">
        <v>46</v>
      </c>
      <c r="F16" s="31">
        <f xml:space="preserve"> AB16+AQ16+BE16+BS16</f>
        <v>267.28968121590856</v>
      </c>
      <c r="G16" s="32">
        <f>H16+I16+J16</f>
        <v>238.29000000000002</v>
      </c>
      <c r="H16" s="21">
        <f>X16+AM16+BA16+BO16+CC16+CO16+CZ16+DK16</f>
        <v>222.29000000000002</v>
      </c>
      <c r="I16" s="7">
        <f>Z16+AO16+BC16+BQ16+CE16+CQ16+DB16+DM16</f>
        <v>0</v>
      </c>
      <c r="J16" s="23">
        <f>R16+AG16+AU16+BI16+BW16+CJ16+CU16+DF16</f>
        <v>16</v>
      </c>
      <c r="K16" s="12">
        <v>58.63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>IF(K16="DQ",0,K16+L16+M16+N16+O16+P16+Q16)</f>
        <v>58.63</v>
      </c>
      <c r="Y16" s="10">
        <f>R16</f>
        <v>0</v>
      </c>
      <c r="Z16" s="3">
        <f>(S16*5)+(T16*10)+(U16*10)+(V16*15)+(W16*20)</f>
        <v>0</v>
      </c>
      <c r="AA16" s="11">
        <f>IF(K16="DQ",0,X16+Y16+Z16)</f>
        <v>58.63</v>
      </c>
      <c r="AB16" s="30">
        <f>(MIN(AA$5:AA$19)/AA16)*100</f>
        <v>85.058843595428954</v>
      </c>
      <c r="AC16" s="12">
        <v>33.590000000000003</v>
      </c>
      <c r="AD16" s="2"/>
      <c r="AE16" s="2"/>
      <c r="AF16" s="2"/>
      <c r="AG16" s="3">
        <v>3</v>
      </c>
      <c r="AH16" s="3"/>
      <c r="AI16" s="3"/>
      <c r="AJ16" s="3"/>
      <c r="AK16" s="3"/>
      <c r="AL16" s="3"/>
      <c r="AM16" s="6">
        <f>IF(AC16="DQ",0,AC16+AD16+AE16+AF16)</f>
        <v>33.590000000000003</v>
      </c>
      <c r="AN16" s="10">
        <f>AG16</f>
        <v>3</v>
      </c>
      <c r="AO16" s="3">
        <f>(AH16*5)+(AI16*10)+(AJ16*10)+(AK16*15)+(AL16*20)</f>
        <v>0</v>
      </c>
      <c r="AP16" s="11">
        <f>IF(AC16="DQ",0,AM16+AN16+AO16)</f>
        <v>36.590000000000003</v>
      </c>
      <c r="AQ16" s="30">
        <f>(MIN(AP$5:AP$19)/AP16)*100</f>
        <v>50.587592238316482</v>
      </c>
      <c r="AR16" s="12">
        <v>45.37</v>
      </c>
      <c r="AS16" s="2"/>
      <c r="AT16" s="2"/>
      <c r="AU16" s="3">
        <v>0</v>
      </c>
      <c r="AV16" s="3"/>
      <c r="AW16" s="3"/>
      <c r="AX16" s="3"/>
      <c r="AY16" s="3"/>
      <c r="AZ16" s="3"/>
      <c r="BA16" s="6">
        <f>AR16+AS16+AT16</f>
        <v>45.37</v>
      </c>
      <c r="BB16" s="10">
        <f>AU16</f>
        <v>0</v>
      </c>
      <c r="BC16" s="3">
        <f>(AV16*5)+(AW16*10)+(AX16*10)+(AY16*15)+(AZ16*20)</f>
        <v>0</v>
      </c>
      <c r="BD16" s="11">
        <f>BA16+BB16+BC16</f>
        <v>45.37</v>
      </c>
      <c r="BE16" s="30">
        <f>(MIN(BD$5:BD$19)/BD16)*100</f>
        <v>68.900154286973788</v>
      </c>
      <c r="BF16" s="12">
        <v>84.7</v>
      </c>
      <c r="BG16" s="2"/>
      <c r="BH16" s="2"/>
      <c r="BI16" s="3">
        <v>13</v>
      </c>
      <c r="BJ16" s="3"/>
      <c r="BK16" s="3"/>
      <c r="BL16" s="3"/>
      <c r="BM16" s="3"/>
      <c r="BN16" s="3"/>
      <c r="BO16" s="6">
        <f>BF16+BG16+BH16</f>
        <v>84.7</v>
      </c>
      <c r="BP16" s="10">
        <f>BI16</f>
        <v>13</v>
      </c>
      <c r="BQ16" s="3">
        <f>(BJ16*5)+(BK16*10)+(BL16*10)+(BM16*15)+(BN16*20)</f>
        <v>0</v>
      </c>
      <c r="BR16" s="11">
        <f>IF(BF16="DQ",0,BO16+BP16+BQ16)</f>
        <v>97.7</v>
      </c>
      <c r="BS16" s="30">
        <f>(MIN(BR$5:BR$19)/BR16)*100</f>
        <v>62.743091095189349</v>
      </c>
      <c r="BT16" s="12">
        <v>0</v>
      </c>
      <c r="BU16" s="2"/>
      <c r="BV16" s="2"/>
      <c r="BW16" s="3">
        <v>0</v>
      </c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0" t="e">
        <f>(MIN(CF$5:CF$19)/CF16)*100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34">
        <v>7</v>
      </c>
      <c r="B17" s="35">
        <v>2</v>
      </c>
      <c r="C17" s="38" t="s">
        <v>53</v>
      </c>
      <c r="D17" s="42" t="s">
        <v>44</v>
      </c>
      <c r="E17" s="39" t="s">
        <v>46</v>
      </c>
      <c r="F17" s="31">
        <f xml:space="preserve"> AB17+AQ17+BE17+BS17</f>
        <v>253.13318916093823</v>
      </c>
      <c r="G17" s="32">
        <f>H17+I17+J17</f>
        <v>250.18</v>
      </c>
      <c r="H17" s="21">
        <f>X17+AM17+BA17+BO17+CC17+CO17+CZ17+DK17</f>
        <v>250.18</v>
      </c>
      <c r="I17" s="7">
        <f>Z17+AO17+BC17+BQ17+CE17+CQ17+DB17+DM17</f>
        <v>0</v>
      </c>
      <c r="J17" s="23">
        <f>R17+AG17+AU17+BI17+BW17+CJ17+CU17+DF17</f>
        <v>0</v>
      </c>
      <c r="K17" s="12">
        <v>83.49</v>
      </c>
      <c r="L17" s="2"/>
      <c r="M17" s="2"/>
      <c r="N17" s="2"/>
      <c r="O17" s="2"/>
      <c r="P17" s="2"/>
      <c r="Q17" s="2"/>
      <c r="R17" s="3">
        <v>0</v>
      </c>
      <c r="S17" s="3"/>
      <c r="T17" s="3"/>
      <c r="U17" s="3"/>
      <c r="V17" s="3"/>
      <c r="W17" s="13"/>
      <c r="X17" s="6">
        <f>IF(K17="DQ",0,K17+L17+M17+N17+O17+P17+Q17)</f>
        <v>83.49</v>
      </c>
      <c r="Y17" s="10">
        <f>R17</f>
        <v>0</v>
      </c>
      <c r="Z17" s="3">
        <f>(S17*5)+(T17*10)+(U17*10)+(V17*15)+(W17*20)</f>
        <v>0</v>
      </c>
      <c r="AA17" s="11">
        <f>IF(K17="DQ",0,X17+Y17+Z17)</f>
        <v>83.49</v>
      </c>
      <c r="AB17" s="30">
        <f>(MIN(AA$5:AA$19)/AA17)*100</f>
        <v>59.731704395736017</v>
      </c>
      <c r="AC17" s="12">
        <v>51.35</v>
      </c>
      <c r="AD17" s="2"/>
      <c r="AE17" s="2"/>
      <c r="AF17" s="2"/>
      <c r="AG17" s="3">
        <v>0</v>
      </c>
      <c r="AH17" s="3"/>
      <c r="AI17" s="3"/>
      <c r="AJ17" s="3"/>
      <c r="AK17" s="3"/>
      <c r="AL17" s="3"/>
      <c r="AM17" s="6">
        <f>IF(AC17="DQ",0,AC17+AD17+AE17+AF17)</f>
        <v>51.35</v>
      </c>
      <c r="AN17" s="10">
        <f>AG17</f>
        <v>0</v>
      </c>
      <c r="AO17" s="3">
        <f>(AH17*5)+(AI17*10)+(AJ17*10)+(AK17*15)+(AL17*20)</f>
        <v>0</v>
      </c>
      <c r="AP17" s="11">
        <f>IF(AC17="DQ",0,AM17+AN17+AO17)</f>
        <v>51.35</v>
      </c>
      <c r="AQ17" s="30">
        <f>(MIN(AP$5:AP$19)/AP17)*100</f>
        <v>36.046738072054531</v>
      </c>
      <c r="AR17" s="12">
        <v>43.16</v>
      </c>
      <c r="AS17" s="2"/>
      <c r="AT17" s="2"/>
      <c r="AU17" s="3">
        <v>0</v>
      </c>
      <c r="AV17" s="3"/>
      <c r="AW17" s="3"/>
      <c r="AX17" s="3"/>
      <c r="AY17" s="3"/>
      <c r="AZ17" s="3"/>
      <c r="BA17" s="6">
        <f>AR17+AS17+AT17</f>
        <v>43.16</v>
      </c>
      <c r="BB17" s="10">
        <f>AU17</f>
        <v>0</v>
      </c>
      <c r="BC17" s="3">
        <f>(AV17*5)+(AW17*10)+(AX17*10)+(AY17*15)+(AZ17*20)</f>
        <v>0</v>
      </c>
      <c r="BD17" s="11">
        <f>BA17+BB17+BC17</f>
        <v>43.16</v>
      </c>
      <c r="BE17" s="30">
        <f>(MIN(BD$5:BD$19)/BD17)*100</f>
        <v>72.428174235403162</v>
      </c>
      <c r="BF17" s="12">
        <v>72.180000000000007</v>
      </c>
      <c r="BG17" s="2"/>
      <c r="BH17" s="2"/>
      <c r="BI17" s="3">
        <v>0</v>
      </c>
      <c r="BJ17" s="3"/>
      <c r="BK17" s="3"/>
      <c r="BL17" s="3"/>
      <c r="BM17" s="3"/>
      <c r="BN17" s="3"/>
      <c r="BO17" s="6">
        <f>BF17+BG17+BH17</f>
        <v>72.180000000000007</v>
      </c>
      <c r="BP17" s="10">
        <f>BI17</f>
        <v>0</v>
      </c>
      <c r="BQ17" s="3">
        <f>(BJ17*5)+(BK17*10)+(BL17*10)+(BM17*15)+(BN17*20)</f>
        <v>0</v>
      </c>
      <c r="BR17" s="11">
        <f>IF(BF17="DQ",0,BO17+BP17+BQ17)</f>
        <v>72.180000000000007</v>
      </c>
      <c r="BS17" s="30">
        <f>(MIN(BR$5:BR$19)/BR17)*100</f>
        <v>84.926572457744527</v>
      </c>
      <c r="BT17" s="12">
        <v>0</v>
      </c>
      <c r="BU17" s="2"/>
      <c r="BV17" s="2"/>
      <c r="BW17" s="3">
        <v>0</v>
      </c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(MIN(CF$5:CF$19)/CF17)*100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34">
        <v>10</v>
      </c>
      <c r="B18" s="35">
        <v>3</v>
      </c>
      <c r="C18" s="8" t="s">
        <v>52</v>
      </c>
      <c r="D18" s="25" t="s">
        <v>44</v>
      </c>
      <c r="E18" s="46" t="s">
        <v>46</v>
      </c>
      <c r="F18" s="31">
        <f xml:space="preserve"> AB18+AQ18+BE18+BS18</f>
        <v>227.57125059876509</v>
      </c>
      <c r="G18" s="32">
        <f>H18+I18+J18</f>
        <v>320.82</v>
      </c>
      <c r="H18" s="21">
        <f>X18+AM18+BA18+BO18+CC18+CO18+CZ18+DK18</f>
        <v>264.82</v>
      </c>
      <c r="I18" s="7">
        <f>Z18+AO18+BC18+BQ18+CE18+CQ18+DB18+DM18</f>
        <v>25</v>
      </c>
      <c r="J18" s="23">
        <f>R18+AG18+AU18+BI18+BW18+CJ18+CU18+DF18</f>
        <v>31</v>
      </c>
      <c r="K18" s="12">
        <v>100.28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>IF(K18="DQ",0,K18+L18+M18+N18+O18+P18+Q18)</f>
        <v>100.28</v>
      </c>
      <c r="Y18" s="10">
        <f>R18</f>
        <v>0</v>
      </c>
      <c r="Z18" s="3">
        <f>(S18*5)+(T18*10)+(U18*10)+(V18*15)+(W18*20)</f>
        <v>0</v>
      </c>
      <c r="AA18" s="11">
        <f>IF(K18="DQ",0,X18+Y18+Z18)</f>
        <v>100.28</v>
      </c>
      <c r="AB18" s="30">
        <f>(MIN(AA$5:AA$19)/AA18)*100</f>
        <v>49.730753889110488</v>
      </c>
      <c r="AC18" s="12">
        <v>31.98</v>
      </c>
      <c r="AD18" s="2"/>
      <c r="AE18" s="2"/>
      <c r="AF18" s="2"/>
      <c r="AG18" s="3">
        <v>0</v>
      </c>
      <c r="AH18" s="3">
        <v>2</v>
      </c>
      <c r="AI18" s="3"/>
      <c r="AJ18" s="3"/>
      <c r="AK18" s="3"/>
      <c r="AL18" s="3"/>
      <c r="AM18" s="6">
        <f>IF(AC18="DQ",0,AC18+AD18+AE18+AF18)</f>
        <v>31.98</v>
      </c>
      <c r="AN18" s="10">
        <f>AG18</f>
        <v>0</v>
      </c>
      <c r="AO18" s="3">
        <f>(AH18*5)+(AI18*10)+(AJ18*10)+(AK18*15)+(AL18*20)</f>
        <v>10</v>
      </c>
      <c r="AP18" s="11">
        <f>IF(AC18="DQ",0,AM18+AN18+AO18)</f>
        <v>41.980000000000004</v>
      </c>
      <c r="AQ18" s="30">
        <f>(MIN(AP$5:AP$19)/AP18)*100</f>
        <v>44.092424964268702</v>
      </c>
      <c r="AR18" s="12">
        <v>33.25</v>
      </c>
      <c r="AS18" s="2"/>
      <c r="AT18" s="2"/>
      <c r="AU18" s="3">
        <v>1</v>
      </c>
      <c r="AV18" s="3"/>
      <c r="AW18" s="3"/>
      <c r="AX18" s="3"/>
      <c r="AY18" s="3"/>
      <c r="AZ18" s="3"/>
      <c r="BA18" s="6">
        <f>AR18+AS18+AT18</f>
        <v>33.25</v>
      </c>
      <c r="BB18" s="10">
        <f>AU18</f>
        <v>1</v>
      </c>
      <c r="BC18" s="3">
        <f>(AV18*5)+(AW18*10)+(AX18*10)+(AY18*15)+(AZ18*20)</f>
        <v>0</v>
      </c>
      <c r="BD18" s="11">
        <f>BA18+BB18+BC18</f>
        <v>34.25</v>
      </c>
      <c r="BE18" s="30">
        <f>(MIN(BD$5:BD$19)/BD18)*100</f>
        <v>91.270072992700733</v>
      </c>
      <c r="BF18" s="12">
        <v>99.31</v>
      </c>
      <c r="BG18" s="2"/>
      <c r="BH18" s="2"/>
      <c r="BI18" s="3">
        <v>30</v>
      </c>
      <c r="BJ18" s="3">
        <v>1</v>
      </c>
      <c r="BK18" s="3">
        <v>1</v>
      </c>
      <c r="BL18" s="3"/>
      <c r="BM18" s="3"/>
      <c r="BN18" s="3"/>
      <c r="BO18" s="6">
        <f>BF18+BG18+BH18</f>
        <v>99.31</v>
      </c>
      <c r="BP18" s="10">
        <f>BI18</f>
        <v>30</v>
      </c>
      <c r="BQ18" s="3">
        <f>(BJ18*5)+(BK18*10)+(BL18*10)+(BM18*15)+(BN18*20)</f>
        <v>15</v>
      </c>
      <c r="BR18" s="11">
        <f>IF(BF18="DQ",0,BO18+BP18+BQ18)</f>
        <v>144.31</v>
      </c>
      <c r="BS18" s="30">
        <f>(MIN(BR$5:BR$19)/BR18)*100</f>
        <v>42.477998752685188</v>
      </c>
      <c r="BT18" s="12">
        <v>0</v>
      </c>
      <c r="BU18" s="2"/>
      <c r="BV18" s="2"/>
      <c r="BW18" s="3">
        <v>0</v>
      </c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0" t="e">
        <f>(MIN(CF$5:CF$19)/CF18)*100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34">
        <v>12</v>
      </c>
      <c r="B19" s="35">
        <v>4</v>
      </c>
      <c r="C19" s="38" t="s">
        <v>57</v>
      </c>
      <c r="D19" s="46" t="s">
        <v>59</v>
      </c>
      <c r="E19" s="39" t="s">
        <v>46</v>
      </c>
      <c r="F19" s="31">
        <f xml:space="preserve"> AB19+AQ19+BE19+BS19</f>
        <v>211.67143177239637</v>
      </c>
      <c r="G19" s="32">
        <f>H19+I19+J19</f>
        <v>301.16000000000003</v>
      </c>
      <c r="H19" s="21">
        <f>X19+AM19+BA19+BO19+CC19+CO19+CZ19+DK19</f>
        <v>274.16000000000003</v>
      </c>
      <c r="I19" s="7">
        <f>Z19+AO19+BC19+BQ19+CE19+CQ19+DB19+DM19</f>
        <v>0</v>
      </c>
      <c r="J19" s="23">
        <f>R19+AG19+AU19+BI19+BW19+CJ19+CU19+DF19</f>
        <v>27</v>
      </c>
      <c r="K19" s="12">
        <v>98.77</v>
      </c>
      <c r="L19" s="2"/>
      <c r="M19" s="2"/>
      <c r="N19" s="2"/>
      <c r="O19" s="2"/>
      <c r="P19" s="2"/>
      <c r="Q19" s="2"/>
      <c r="R19" s="3">
        <v>0</v>
      </c>
      <c r="S19" s="3"/>
      <c r="T19" s="3"/>
      <c r="U19" s="3"/>
      <c r="V19" s="3"/>
      <c r="W19" s="13"/>
      <c r="X19" s="6">
        <f>IF(K19="DQ",0,K19+L19+M19+N19+O19+P19+Q19)</f>
        <v>98.77</v>
      </c>
      <c r="Y19" s="10">
        <f>R19</f>
        <v>0</v>
      </c>
      <c r="Z19" s="3">
        <f>(S19*5)+(T19*10)+(U19*10)+(V19*15)+(W19*20)</f>
        <v>0</v>
      </c>
      <c r="AA19" s="11">
        <f>IF(K19="DQ",0,X19+Y19+Z19)</f>
        <v>98.77</v>
      </c>
      <c r="AB19" s="30">
        <f>(MIN(AA$5:AA$19)/AA19)*100</f>
        <v>50.49103978940974</v>
      </c>
      <c r="AC19" s="12">
        <v>34.479999999999997</v>
      </c>
      <c r="AD19" s="2"/>
      <c r="AE19" s="2"/>
      <c r="AF19" s="2"/>
      <c r="AG19" s="3">
        <v>9</v>
      </c>
      <c r="AH19" s="3"/>
      <c r="AI19" s="3"/>
      <c r="AJ19" s="3"/>
      <c r="AK19" s="3"/>
      <c r="AL19" s="3"/>
      <c r="AM19" s="6">
        <f>IF(AC19="DQ",0,AC19+AD19+AE19+AF19)</f>
        <v>34.479999999999997</v>
      </c>
      <c r="AN19" s="10">
        <f>AG19</f>
        <v>9</v>
      </c>
      <c r="AO19" s="3">
        <f>(AH19*5)+(AI19*10)+(AJ19*10)+(AK19*15)+(AL19*20)</f>
        <v>0</v>
      </c>
      <c r="AP19" s="11">
        <f>IF(AC19="DQ",0,AM19+AN19+AO19)</f>
        <v>43.48</v>
      </c>
      <c r="AQ19" s="30">
        <f>(MIN(AP$5:AP$19)/AP19)*100</f>
        <v>42.571297148114084</v>
      </c>
      <c r="AR19" s="12">
        <v>44.27</v>
      </c>
      <c r="AS19" s="2"/>
      <c r="AT19" s="2"/>
      <c r="AU19" s="3">
        <v>6</v>
      </c>
      <c r="AV19" s="3"/>
      <c r="AW19" s="3"/>
      <c r="AX19" s="3"/>
      <c r="AY19" s="3"/>
      <c r="AZ19" s="3"/>
      <c r="BA19" s="6">
        <f>AR19+AS19+AT19</f>
        <v>44.27</v>
      </c>
      <c r="BB19" s="10">
        <f>AU19</f>
        <v>6</v>
      </c>
      <c r="BC19" s="3">
        <f>(AV19*5)+(AW19*10)+(AX19*10)+(AY19*15)+(AZ19*20)</f>
        <v>0</v>
      </c>
      <c r="BD19" s="11">
        <f>BA19+BB19+BC19</f>
        <v>50.27</v>
      </c>
      <c r="BE19" s="30">
        <f>(MIN(BD$5:BD$19)/BD19)*100</f>
        <v>62.184205291426295</v>
      </c>
      <c r="BF19" s="12">
        <v>96.64</v>
      </c>
      <c r="BG19" s="2"/>
      <c r="BH19" s="2"/>
      <c r="BI19" s="3">
        <v>12</v>
      </c>
      <c r="BJ19" s="3"/>
      <c r="BK19" s="3"/>
      <c r="BL19" s="3"/>
      <c r="BM19" s="3"/>
      <c r="BN19" s="3"/>
      <c r="BO19" s="6">
        <f>BF19+BG19+BH19</f>
        <v>96.64</v>
      </c>
      <c r="BP19" s="10">
        <f>BI19</f>
        <v>12</v>
      </c>
      <c r="BQ19" s="3">
        <f>(BJ19*5)+(BK19*10)+(BL19*10)+(BM19*15)+(BN19*20)</f>
        <v>0</v>
      </c>
      <c r="BR19" s="11">
        <f>IF(BF19="DQ",0,BO19+BP19+BQ19)</f>
        <v>108.64</v>
      </c>
      <c r="BS19" s="30">
        <f>(MIN(BR$5:BR$19)/BR19)*100</f>
        <v>56.424889543446241</v>
      </c>
      <c r="BT19" s="12">
        <v>0</v>
      </c>
      <c r="BU19" s="2"/>
      <c r="BV19" s="2"/>
      <c r="BW19" s="3">
        <v>0</v>
      </c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0" t="e">
        <f>(MIN(CF$5:CF$19)/CF19)*100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55"/>
      <c r="B20" s="55"/>
      <c r="C20" s="8"/>
      <c r="D20" s="25"/>
      <c r="E20" s="46"/>
      <c r="F20" s="31"/>
      <c r="G20" s="56"/>
      <c r="H20" s="2"/>
      <c r="I20" s="3"/>
      <c r="J20" s="3"/>
      <c r="K20" s="2"/>
      <c r="L20" s="2"/>
      <c r="M20" s="2"/>
      <c r="N20" s="2"/>
      <c r="O20" s="2"/>
      <c r="P20" s="2"/>
      <c r="Q20" s="2"/>
      <c r="R20" s="3"/>
      <c r="S20" s="3"/>
      <c r="T20" s="3"/>
      <c r="U20" s="3"/>
      <c r="V20" s="3"/>
      <c r="W20" s="3"/>
      <c r="X20" s="2"/>
      <c r="Y20" s="10"/>
      <c r="Z20" s="3"/>
      <c r="AA20" s="56"/>
      <c r="AB20" s="30"/>
      <c r="AC20" s="2"/>
      <c r="AD20" s="2"/>
      <c r="AE20" s="2"/>
      <c r="AF20" s="2"/>
      <c r="AG20" s="3"/>
      <c r="AH20" s="3"/>
      <c r="AI20" s="3"/>
      <c r="AJ20" s="3"/>
      <c r="AK20" s="3"/>
      <c r="AL20" s="3"/>
      <c r="AM20" s="2"/>
      <c r="AN20" s="10"/>
      <c r="AO20" s="3"/>
      <c r="AP20" s="56"/>
      <c r="AQ20" s="30"/>
      <c r="AR20" s="2"/>
      <c r="AS20" s="2"/>
      <c r="AT20" s="2"/>
      <c r="AU20" s="3"/>
      <c r="AV20" s="3"/>
      <c r="AW20" s="3"/>
      <c r="AX20" s="3"/>
      <c r="AY20" s="3"/>
      <c r="AZ20" s="3"/>
      <c r="BA20" s="2"/>
      <c r="BB20" s="10"/>
      <c r="BC20" s="3"/>
      <c r="BD20" s="56"/>
      <c r="BE20" s="30"/>
      <c r="BF20" s="2"/>
      <c r="BG20" s="2"/>
      <c r="BH20" s="2"/>
      <c r="BI20" s="3"/>
      <c r="BJ20" s="3"/>
      <c r="BK20" s="3"/>
      <c r="BL20" s="3"/>
      <c r="BM20" s="3"/>
      <c r="BN20" s="3"/>
      <c r="BO20" s="2"/>
      <c r="BP20" s="10"/>
      <c r="BQ20" s="3"/>
      <c r="BR20" s="56"/>
      <c r="BS20" s="30"/>
      <c r="BT20" s="2"/>
      <c r="BU20" s="2"/>
      <c r="BV20" s="2"/>
      <c r="BW20" s="3"/>
      <c r="BX20" s="3"/>
      <c r="BY20" s="3"/>
      <c r="BZ20" s="3"/>
      <c r="CA20" s="3"/>
      <c r="CB20" s="3"/>
      <c r="CC20" s="2"/>
      <c r="CD20" s="10"/>
      <c r="CE20" s="3"/>
      <c r="CF20" s="56"/>
      <c r="CG20" s="30"/>
      <c r="CH20" s="2"/>
      <c r="CI20" s="2"/>
      <c r="CJ20" s="3"/>
      <c r="CK20" s="3"/>
      <c r="CL20" s="3"/>
      <c r="CM20" s="3"/>
      <c r="CN20" s="3"/>
      <c r="CO20" s="2"/>
      <c r="CP20" s="10"/>
      <c r="CQ20" s="3"/>
      <c r="CR20" s="56"/>
      <c r="CS20" s="2"/>
      <c r="CT20" s="2"/>
      <c r="CU20" s="3"/>
      <c r="CV20" s="3"/>
      <c r="CW20" s="3"/>
      <c r="CX20" s="3"/>
      <c r="CY20" s="3"/>
      <c r="CZ20" s="2"/>
      <c r="DA20" s="10"/>
      <c r="DB20" s="3"/>
      <c r="DC20" s="56"/>
      <c r="DD20" s="2"/>
      <c r="DE20" s="2"/>
      <c r="DF20" s="3"/>
      <c r="DG20" s="3"/>
      <c r="DH20" s="3"/>
      <c r="DI20" s="3"/>
      <c r="DJ20" s="3"/>
      <c r="DK20" s="2"/>
      <c r="DL20" s="10"/>
      <c r="DM20" s="3"/>
      <c r="DN20" s="56"/>
    </row>
    <row r="21" spans="1:118" x14ac:dyDescent="0.2">
      <c r="C21" s="43" t="s">
        <v>62</v>
      </c>
    </row>
    <row r="22" spans="1:118" ht="15" x14ac:dyDescent="0.2">
      <c r="A22" s="34">
        <v>15</v>
      </c>
      <c r="B22" s="35">
        <v>1</v>
      </c>
      <c r="C22" s="8" t="s">
        <v>61</v>
      </c>
      <c r="D22" s="46" t="s">
        <v>59</v>
      </c>
      <c r="E22" s="46" t="s">
        <v>62</v>
      </c>
      <c r="F22" s="31">
        <f xml:space="preserve"> AB22+AQ22+BE22+BS22</f>
        <v>174.74176352568787</v>
      </c>
      <c r="G22" s="32">
        <f>H22+I22+J22</f>
        <v>397.74</v>
      </c>
      <c r="H22" s="21">
        <f>X22+AM22+BA22+BO22+CC22+CO22+CZ22+DK22</f>
        <v>365.74</v>
      </c>
      <c r="I22" s="7">
        <f>Z22+AO22+BC22+BQ22+CE22+CQ22+DB22+DM22</f>
        <v>0</v>
      </c>
      <c r="J22" s="23">
        <f>R22+AG22+AU22+BI22+BW22+CJ22+CU22+DF22</f>
        <v>32</v>
      </c>
      <c r="K22" s="12">
        <v>141.72999999999999</v>
      </c>
      <c r="L22" s="2"/>
      <c r="M22" s="2"/>
      <c r="N22" s="2"/>
      <c r="O22" s="2"/>
      <c r="P22" s="2"/>
      <c r="Q22" s="2"/>
      <c r="R22" s="3">
        <v>0</v>
      </c>
      <c r="S22" s="3"/>
      <c r="T22" s="3"/>
      <c r="U22" s="3"/>
      <c r="V22" s="3"/>
      <c r="W22" s="13"/>
      <c r="X22" s="6">
        <f>IF(K22="DQ",0,K22+L22+M22+N22+O22+P22+Q22)</f>
        <v>141.72999999999999</v>
      </c>
      <c r="Y22" s="10">
        <f>R22</f>
        <v>0</v>
      </c>
      <c r="Z22" s="3">
        <f>(S22*5)+(T22*10)+(U22*10)+(V22*15)+(W22*20)</f>
        <v>0</v>
      </c>
      <c r="AA22" s="11">
        <f>IF(K22="DQ",0,X22+Y22+Z22)</f>
        <v>141.72999999999999</v>
      </c>
      <c r="AB22" s="30">
        <f>(MIN(AA$5:AA$19)/AA22)*100</f>
        <v>35.186622451139492</v>
      </c>
      <c r="AC22" s="12">
        <v>52.85</v>
      </c>
      <c r="AD22" s="2"/>
      <c r="AE22" s="2"/>
      <c r="AF22" s="2"/>
      <c r="AG22" s="3">
        <v>18</v>
      </c>
      <c r="AH22" s="3"/>
      <c r="AI22" s="3"/>
      <c r="AJ22" s="3"/>
      <c r="AK22" s="3"/>
      <c r="AL22" s="3"/>
      <c r="AM22" s="6">
        <f>IF(AC22="DQ",0,AC22+AD22+AE22+AF22)</f>
        <v>52.85</v>
      </c>
      <c r="AN22" s="10">
        <f>AG22</f>
        <v>18</v>
      </c>
      <c r="AO22" s="3">
        <f>(AH22*5)+(AI22*10)+(AJ22*10)+(AK22*15)+(AL22*20)</f>
        <v>0</v>
      </c>
      <c r="AP22" s="11">
        <f>IF(AC22="DQ",0,AM22+AN22+AO22)</f>
        <v>70.849999999999994</v>
      </c>
      <c r="AQ22" s="30">
        <f>(MIN(AP$5:AP$19)/AP22)*100</f>
        <v>26.125617501764296</v>
      </c>
      <c r="AR22" s="12">
        <v>103.86</v>
      </c>
      <c r="AS22" s="2"/>
      <c r="AT22" s="2"/>
      <c r="AU22" s="3">
        <v>10</v>
      </c>
      <c r="AV22" s="3"/>
      <c r="AW22" s="3"/>
      <c r="AX22" s="3"/>
      <c r="AY22" s="3"/>
      <c r="AZ22" s="3"/>
      <c r="BA22" s="6">
        <f>AR22+AS22+AT22</f>
        <v>103.86</v>
      </c>
      <c r="BB22" s="10">
        <f>AU22</f>
        <v>10</v>
      </c>
      <c r="BC22" s="3">
        <f>(AV22*5)+(AW22*10)+(AX22*10)+(AY22*15)+(AZ22*20)</f>
        <v>0</v>
      </c>
      <c r="BD22" s="11">
        <f>BA22+BB22+BC22</f>
        <v>113.86</v>
      </c>
      <c r="BE22" s="30">
        <f>(MIN(BD$5:BD$19)/BD22)*100</f>
        <v>27.454769014579313</v>
      </c>
      <c r="BF22" s="12">
        <v>67.3</v>
      </c>
      <c r="BG22" s="2"/>
      <c r="BH22" s="2"/>
      <c r="BI22" s="3">
        <v>4</v>
      </c>
      <c r="BJ22" s="3"/>
      <c r="BK22" s="3"/>
      <c r="BL22" s="3"/>
      <c r="BM22" s="3"/>
      <c r="BN22" s="3"/>
      <c r="BO22" s="6">
        <f>BF22+BG22+BH22</f>
        <v>67.3</v>
      </c>
      <c r="BP22" s="10">
        <f>BI22</f>
        <v>4</v>
      </c>
      <c r="BQ22" s="3">
        <f>(BJ22*5)+(BK22*10)+(BL22*10)+(BM22*15)+(BN22*20)</f>
        <v>0</v>
      </c>
      <c r="BR22" s="11">
        <f>IF(BF22="DQ",0,BO22+BP22+BQ22)</f>
        <v>71.3</v>
      </c>
      <c r="BS22" s="30">
        <f>(MIN(BR$5:BR$19)/BR22)*100</f>
        <v>85.974754558204765</v>
      </c>
      <c r="BT22" s="12">
        <v>0</v>
      </c>
      <c r="BU22" s="2"/>
      <c r="BV22" s="2"/>
      <c r="BW22" s="3">
        <v>0</v>
      </c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0" t="e">
        <f>(MIN(CF$5:CF$19)/CF22)*100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34">
        <v>16</v>
      </c>
      <c r="B23" s="35">
        <v>2</v>
      </c>
      <c r="C23" s="8" t="s">
        <v>63</v>
      </c>
      <c r="D23" s="46" t="s">
        <v>59</v>
      </c>
      <c r="E23" s="46" t="s">
        <v>62</v>
      </c>
      <c r="F23" s="31">
        <f xml:space="preserve"> AB23+AQ23+BE23+BS23</f>
        <v>131.90337688828788</v>
      </c>
      <c r="G23" s="32">
        <f>H23+I23+J23</f>
        <v>566.07999999999993</v>
      </c>
      <c r="H23" s="21">
        <f>X23+AM23+BA23+BO23+CC23+CO23+CZ23+DK23</f>
        <v>546.07999999999993</v>
      </c>
      <c r="I23" s="7">
        <f>Z23+AO23+BC23+BQ23+CE23+CQ23+DB23+DM23</f>
        <v>0</v>
      </c>
      <c r="J23" s="23">
        <f>R23+AG23+AU23+BI23+BW23+CJ23+CU23+DF23</f>
        <v>20</v>
      </c>
      <c r="K23" s="12">
        <v>277</v>
      </c>
      <c r="L23" s="2"/>
      <c r="M23" s="2"/>
      <c r="N23" s="2"/>
      <c r="O23" s="2"/>
      <c r="P23" s="2"/>
      <c r="Q23" s="2"/>
      <c r="R23" s="3">
        <v>0</v>
      </c>
      <c r="S23" s="3"/>
      <c r="T23" s="3"/>
      <c r="U23" s="3"/>
      <c r="V23" s="3"/>
      <c r="W23" s="13"/>
      <c r="X23" s="6">
        <f>IF(K23="DQ",0,K23+L23+M23+N23+O23+P23+Q23)</f>
        <v>277</v>
      </c>
      <c r="Y23" s="10">
        <f>R23</f>
        <v>0</v>
      </c>
      <c r="Z23" s="3">
        <f>(S23*5)+(T23*10)+(U23*10)+(V23*15)+(W23*20)</f>
        <v>0</v>
      </c>
      <c r="AA23" s="11">
        <f>IF(K23="DQ",0,X23+Y23+Z23)</f>
        <v>277</v>
      </c>
      <c r="AB23" s="30">
        <f>(MIN(AA$5:AA$19)/AA23)*100</f>
        <v>18.003610108303249</v>
      </c>
      <c r="AC23" s="12">
        <v>48.87</v>
      </c>
      <c r="AD23" s="2"/>
      <c r="AE23" s="2"/>
      <c r="AF23" s="2"/>
      <c r="AG23" s="3">
        <v>5</v>
      </c>
      <c r="AH23" s="3"/>
      <c r="AI23" s="3"/>
      <c r="AJ23" s="3"/>
      <c r="AK23" s="3"/>
      <c r="AL23" s="3"/>
      <c r="AM23" s="6">
        <f>IF(AC23="DQ",0,AC23+AD23+AE23+AF23)</f>
        <v>48.87</v>
      </c>
      <c r="AN23" s="10">
        <f>AG23</f>
        <v>5</v>
      </c>
      <c r="AO23" s="3">
        <f>(AH23*5)+(AI23*10)+(AJ23*10)+(AK23*15)+(AL23*20)</f>
        <v>0</v>
      </c>
      <c r="AP23" s="11">
        <f>IF(AC23="DQ",0,AM23+AN23+AO23)</f>
        <v>53.87</v>
      </c>
      <c r="AQ23" s="30">
        <f>(MIN(AP$5:AP$19)/AP23)*100</f>
        <v>34.36049749396696</v>
      </c>
      <c r="AR23" s="12">
        <v>74.319999999999993</v>
      </c>
      <c r="AS23" s="2"/>
      <c r="AT23" s="2"/>
      <c r="AU23" s="3">
        <v>2</v>
      </c>
      <c r="AV23" s="3"/>
      <c r="AW23" s="3"/>
      <c r="AX23" s="3"/>
      <c r="AY23" s="3"/>
      <c r="AZ23" s="3"/>
      <c r="BA23" s="6">
        <f>AR23+AS23+AT23</f>
        <v>74.319999999999993</v>
      </c>
      <c r="BB23" s="10">
        <f>AU23</f>
        <v>2</v>
      </c>
      <c r="BC23" s="3">
        <f>(AV23*5)+(AW23*10)+(AX23*10)+(AY23*15)+(AZ23*20)</f>
        <v>0</v>
      </c>
      <c r="BD23" s="11">
        <f>BA23+BB23+BC23</f>
        <v>76.319999999999993</v>
      </c>
      <c r="BE23" s="30">
        <f>(MIN(BD$5:BD$19)/BD23)*100</f>
        <v>40.959119496855351</v>
      </c>
      <c r="BF23" s="12">
        <v>145.88999999999999</v>
      </c>
      <c r="BG23" s="2"/>
      <c r="BH23" s="2"/>
      <c r="BI23" s="3">
        <v>13</v>
      </c>
      <c r="BJ23" s="3"/>
      <c r="BK23" s="3"/>
      <c r="BL23" s="3"/>
      <c r="BM23" s="3"/>
      <c r="BN23" s="3"/>
      <c r="BO23" s="6">
        <f>BF23+BG23+BH23</f>
        <v>145.88999999999999</v>
      </c>
      <c r="BP23" s="10">
        <f>BI23</f>
        <v>13</v>
      </c>
      <c r="BQ23" s="3">
        <f>(BJ23*5)+(BK23*10)+(BL23*10)+(BM23*15)+(BN23*20)</f>
        <v>0</v>
      </c>
      <c r="BR23" s="11">
        <f>IF(BF23="DQ",0,BO23+BP23+BQ23)</f>
        <v>158.88999999999999</v>
      </c>
      <c r="BS23" s="30">
        <f>(MIN(BR$5:BR$19)/BR23)*100</f>
        <v>38.580149789162313</v>
      </c>
      <c r="BT23" s="12">
        <v>0</v>
      </c>
      <c r="BU23" s="2"/>
      <c r="BV23" s="2"/>
      <c r="BW23" s="3">
        <v>0</v>
      </c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0" t="e">
        <f>(MIN(CF$5:CF$19)/CF23)*100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55"/>
      <c r="B24" s="55"/>
      <c r="C24" s="8"/>
      <c r="D24" s="46"/>
      <c r="E24" s="46"/>
      <c r="F24" s="31"/>
      <c r="G24" s="56"/>
      <c r="H24" s="2"/>
      <c r="I24" s="3"/>
      <c r="J24" s="3"/>
      <c r="K24" s="2"/>
      <c r="L24" s="2"/>
      <c r="M24" s="2"/>
      <c r="N24" s="2"/>
      <c r="O24" s="2"/>
      <c r="P24" s="2"/>
      <c r="Q24" s="2"/>
      <c r="R24" s="3"/>
      <c r="S24" s="3"/>
      <c r="T24" s="3"/>
      <c r="U24" s="3"/>
      <c r="V24" s="3"/>
      <c r="W24" s="3"/>
      <c r="X24" s="2"/>
      <c r="Y24" s="10"/>
      <c r="Z24" s="3"/>
      <c r="AA24" s="56"/>
      <c r="AB24" s="30"/>
      <c r="AC24" s="2"/>
      <c r="AD24" s="2"/>
      <c r="AE24" s="2"/>
      <c r="AF24" s="2"/>
      <c r="AG24" s="3"/>
      <c r="AH24" s="3"/>
      <c r="AI24" s="3"/>
      <c r="AJ24" s="3"/>
      <c r="AK24" s="3"/>
      <c r="AL24" s="3"/>
      <c r="AM24" s="2"/>
      <c r="AN24" s="10"/>
      <c r="AO24" s="3"/>
      <c r="AP24" s="56"/>
      <c r="AQ24" s="30"/>
      <c r="AR24" s="2"/>
      <c r="AS24" s="2"/>
      <c r="AT24" s="2"/>
      <c r="AU24" s="3"/>
      <c r="AV24" s="3"/>
      <c r="AW24" s="3"/>
      <c r="AX24" s="3"/>
      <c r="AY24" s="3"/>
      <c r="AZ24" s="3"/>
      <c r="BA24" s="2"/>
      <c r="BB24" s="10"/>
      <c r="BC24" s="3"/>
      <c r="BD24" s="56"/>
      <c r="BE24" s="30"/>
      <c r="BF24" s="2"/>
      <c r="BG24" s="2"/>
      <c r="BH24" s="2"/>
      <c r="BI24" s="3"/>
      <c r="BJ24" s="3"/>
      <c r="BK24" s="3"/>
      <c r="BL24" s="3"/>
      <c r="BM24" s="3"/>
      <c r="BN24" s="3"/>
      <c r="BO24" s="2"/>
      <c r="BP24" s="10"/>
      <c r="BQ24" s="3"/>
      <c r="BR24" s="56"/>
      <c r="BS24" s="30"/>
      <c r="BT24" s="2"/>
      <c r="BU24" s="2"/>
      <c r="BV24" s="2"/>
      <c r="BW24" s="3"/>
      <c r="BX24" s="3"/>
      <c r="BY24" s="3"/>
      <c r="BZ24" s="3"/>
      <c r="CA24" s="3"/>
      <c r="CB24" s="3"/>
      <c r="CC24" s="2"/>
      <c r="CD24" s="10"/>
      <c r="CE24" s="3"/>
      <c r="CF24" s="56"/>
      <c r="CG24" s="30"/>
      <c r="CH24" s="2"/>
      <c r="CI24" s="2"/>
      <c r="CJ24" s="3"/>
      <c r="CK24" s="3"/>
      <c r="CL24" s="3"/>
      <c r="CM24" s="3"/>
      <c r="CN24" s="3"/>
      <c r="CO24" s="2"/>
      <c r="CP24" s="10"/>
      <c r="CQ24" s="3"/>
      <c r="CR24" s="56"/>
      <c r="CS24" s="2"/>
      <c r="CT24" s="2"/>
      <c r="CU24" s="3"/>
      <c r="CV24" s="3"/>
      <c r="CW24" s="3"/>
      <c r="CX24" s="3"/>
      <c r="CY24" s="3"/>
      <c r="CZ24" s="2"/>
      <c r="DA24" s="10"/>
      <c r="DB24" s="3"/>
      <c r="DC24" s="56"/>
      <c r="DD24" s="2"/>
      <c r="DE24" s="2"/>
      <c r="DF24" s="3"/>
      <c r="DG24" s="3"/>
      <c r="DH24" s="3"/>
      <c r="DI24" s="3"/>
      <c r="DJ24" s="3"/>
      <c r="DK24" s="2"/>
      <c r="DL24" s="10"/>
      <c r="DM24" s="3"/>
      <c r="DN24" s="56"/>
    </row>
    <row r="25" spans="1:118" x14ac:dyDescent="0.2">
      <c r="A25" s="5">
        <v>16</v>
      </c>
      <c r="C25" s="43" t="s">
        <v>50</v>
      </c>
    </row>
    <row r="27" spans="1:118" x14ac:dyDescent="0.2">
      <c r="Q27" s="28"/>
    </row>
  </sheetData>
  <sortState ref="A5:DN23">
    <sortCondition descending="1" ref="F22:F23"/>
  </sortState>
  <mergeCells count="8">
    <mergeCell ref="C3:E3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J22" sqref="J22"/>
    </sheetView>
  </sheetViews>
  <sheetFormatPr defaultColWidth="8" defaultRowHeight="12.75" x14ac:dyDescent="0.2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Rimfire Carbine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2014-11-09T00:44:04Z</dcterms:modified>
</cp:coreProperties>
</file>