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5.56 Carbine" sheetId="1" r:id="rId1"/>
    <sheet name="7.62 Carbine" sheetId="3" r:id="rId2"/>
  </sheets>
  <calcPr calcId="145621"/>
</workbook>
</file>

<file path=xl/calcChain.xml><?xml version="1.0" encoding="utf-8"?>
<calcChain xmlns="http://schemas.openxmlformats.org/spreadsheetml/2006/main">
  <c r="DM19" i="1" l="1"/>
  <c r="DL19" i="1"/>
  <c r="DK19" i="1"/>
  <c r="DB19" i="1"/>
  <c r="DA19" i="1"/>
  <c r="CZ19" i="1"/>
  <c r="CQ19" i="1"/>
  <c r="CP19" i="1"/>
  <c r="CO19" i="1"/>
  <c r="CE19" i="1"/>
  <c r="CD19" i="1"/>
  <c r="CC19" i="1"/>
  <c r="BQ19" i="1"/>
  <c r="BP19" i="1"/>
  <c r="BO19" i="1"/>
  <c r="BC19" i="1"/>
  <c r="BB19" i="1"/>
  <c r="BA19" i="1"/>
  <c r="AO19" i="1"/>
  <c r="AN19" i="1"/>
  <c r="AM19" i="1"/>
  <c r="Z19" i="1"/>
  <c r="Y19" i="1"/>
  <c r="X19" i="1"/>
  <c r="J19" i="1"/>
  <c r="DM22" i="1"/>
  <c r="DL22" i="1"/>
  <c r="DK22" i="1"/>
  <c r="DB22" i="1"/>
  <c r="DA22" i="1"/>
  <c r="CZ22" i="1"/>
  <c r="CQ22" i="1"/>
  <c r="CP22" i="1"/>
  <c r="CO22" i="1"/>
  <c r="CE22" i="1"/>
  <c r="CD22" i="1"/>
  <c r="CC22" i="1"/>
  <c r="BQ22" i="1"/>
  <c r="BP22" i="1"/>
  <c r="BO22" i="1"/>
  <c r="BC22" i="1"/>
  <c r="BB22" i="1"/>
  <c r="BA22" i="1"/>
  <c r="AO22" i="1"/>
  <c r="AN22" i="1"/>
  <c r="AM22" i="1"/>
  <c r="Z22" i="1"/>
  <c r="Y22" i="1"/>
  <c r="X22" i="1"/>
  <c r="J22" i="1"/>
  <c r="AA22" i="1" l="1"/>
  <c r="BR19" i="1"/>
  <c r="CF19" i="1"/>
  <c r="DN22" i="1"/>
  <c r="AA19" i="1"/>
  <c r="CF22" i="1"/>
  <c r="AP19" i="1"/>
  <c r="BD19" i="1"/>
  <c r="CR22" i="1"/>
  <c r="I19" i="1"/>
  <c r="I22" i="1"/>
  <c r="BR22" i="1"/>
  <c r="DN19" i="1"/>
  <c r="DC19" i="1"/>
  <c r="AP22" i="1"/>
  <c r="BD22" i="1"/>
  <c r="DC22" i="1"/>
  <c r="CR19" i="1"/>
  <c r="H19" i="1"/>
  <c r="H22" i="1"/>
  <c r="DM10" i="3"/>
  <c r="DL10" i="3"/>
  <c r="DK10" i="3"/>
  <c r="DB10" i="3"/>
  <c r="DA10" i="3"/>
  <c r="CZ10" i="3"/>
  <c r="CQ10" i="3"/>
  <c r="CP10" i="3"/>
  <c r="CO10" i="3"/>
  <c r="CE10" i="3"/>
  <c r="CD10" i="3"/>
  <c r="CC10" i="3"/>
  <c r="BQ10" i="3"/>
  <c r="BP10" i="3"/>
  <c r="BO10" i="3"/>
  <c r="BC10" i="3"/>
  <c r="BB10" i="3"/>
  <c r="BA10" i="3"/>
  <c r="AO10" i="3"/>
  <c r="AN10" i="3"/>
  <c r="AM10" i="3"/>
  <c r="Z10" i="3"/>
  <c r="Y10" i="3"/>
  <c r="X10" i="3"/>
  <c r="J10" i="3"/>
  <c r="DM9" i="3"/>
  <c r="DL9" i="3"/>
  <c r="DK9" i="3"/>
  <c r="DB9" i="3"/>
  <c r="DA9" i="3"/>
  <c r="CZ9" i="3"/>
  <c r="CQ9" i="3"/>
  <c r="CP9" i="3"/>
  <c r="CO9" i="3"/>
  <c r="CE9" i="3"/>
  <c r="CD9" i="3"/>
  <c r="CC9" i="3"/>
  <c r="BQ9" i="3"/>
  <c r="BP9" i="3"/>
  <c r="BO9" i="3"/>
  <c r="BC9" i="3"/>
  <c r="BB9" i="3"/>
  <c r="BA9" i="3"/>
  <c r="AO9" i="3"/>
  <c r="AN9" i="3"/>
  <c r="AM9" i="3"/>
  <c r="Z9" i="3"/>
  <c r="Y9" i="3"/>
  <c r="X9" i="3"/>
  <c r="J9" i="3"/>
  <c r="DM8" i="3"/>
  <c r="DL8" i="3"/>
  <c r="DK8" i="3"/>
  <c r="DB8" i="3"/>
  <c r="DA8" i="3"/>
  <c r="CZ8" i="3"/>
  <c r="CQ8" i="3"/>
  <c r="CP8" i="3"/>
  <c r="CO8" i="3"/>
  <c r="CE8" i="3"/>
  <c r="CD8" i="3"/>
  <c r="CC8" i="3"/>
  <c r="BQ8" i="3"/>
  <c r="BP8" i="3"/>
  <c r="BO8" i="3"/>
  <c r="BC8" i="3"/>
  <c r="BB8" i="3"/>
  <c r="BA8" i="3"/>
  <c r="AO8" i="3"/>
  <c r="AN8" i="3"/>
  <c r="AM8" i="3"/>
  <c r="Z8" i="3"/>
  <c r="Y8" i="3"/>
  <c r="X8" i="3"/>
  <c r="J8" i="3"/>
  <c r="DM6" i="3"/>
  <c r="DL6" i="3"/>
  <c r="DK6" i="3"/>
  <c r="DB6" i="3"/>
  <c r="DA6" i="3"/>
  <c r="CZ6" i="3"/>
  <c r="CQ6" i="3"/>
  <c r="CP6" i="3"/>
  <c r="CO6" i="3"/>
  <c r="CE6" i="3"/>
  <c r="CD6" i="3"/>
  <c r="CC6" i="3"/>
  <c r="BQ6" i="3"/>
  <c r="BP6" i="3"/>
  <c r="BO6" i="3"/>
  <c r="BC6" i="3"/>
  <c r="BB6" i="3"/>
  <c r="BA6" i="3"/>
  <c r="AO6" i="3"/>
  <c r="AN6" i="3"/>
  <c r="AM6" i="3"/>
  <c r="Z6" i="3"/>
  <c r="Y6" i="3"/>
  <c r="X6" i="3"/>
  <c r="J6" i="3"/>
  <c r="G22" i="1" l="1"/>
  <c r="G19" i="1"/>
  <c r="DN6" i="3"/>
  <c r="DN9" i="3"/>
  <c r="DC6" i="3"/>
  <c r="CR6" i="3"/>
  <c r="DC10" i="3"/>
  <c r="BR8" i="3"/>
  <c r="DC9" i="3"/>
  <c r="I10" i="3"/>
  <c r="CR9" i="3"/>
  <c r="BR9" i="3"/>
  <c r="AP6" i="3"/>
  <c r="DN8" i="3"/>
  <c r="I9" i="3"/>
  <c r="AA6" i="3"/>
  <c r="DC8" i="3"/>
  <c r="CR8" i="3"/>
  <c r="AP9" i="3"/>
  <c r="AP8" i="3"/>
  <c r="BD10" i="3"/>
  <c r="BR10" i="3"/>
  <c r="DN10" i="3"/>
  <c r="I6" i="3"/>
  <c r="CF9" i="3"/>
  <c r="I8" i="3"/>
  <c r="BD9" i="3"/>
  <c r="AP10" i="3"/>
  <c r="CF10" i="3"/>
  <c r="CR10" i="3"/>
  <c r="CF6" i="3"/>
  <c r="BR6" i="3"/>
  <c r="BD6" i="3"/>
  <c r="H6" i="3"/>
  <c r="AA9" i="3"/>
  <c r="H9" i="3"/>
  <c r="H10" i="3"/>
  <c r="AA10" i="3"/>
  <c r="H8" i="3"/>
  <c r="AA8" i="3"/>
  <c r="BD8" i="3"/>
  <c r="CF8" i="3"/>
  <c r="DM14" i="1"/>
  <c r="DL14" i="1"/>
  <c r="DK14" i="1"/>
  <c r="DB14" i="1"/>
  <c r="DA14" i="1"/>
  <c r="CZ14" i="1"/>
  <c r="CQ14" i="1"/>
  <c r="CP14" i="1"/>
  <c r="CO14" i="1"/>
  <c r="CE14" i="1"/>
  <c r="CD14" i="1"/>
  <c r="CC14" i="1"/>
  <c r="BQ14" i="1"/>
  <c r="BP14" i="1"/>
  <c r="BO14" i="1"/>
  <c r="BC14" i="1"/>
  <c r="BB14" i="1"/>
  <c r="BA14" i="1"/>
  <c r="AO14" i="1"/>
  <c r="AN14" i="1"/>
  <c r="AM14" i="1"/>
  <c r="Z14" i="1"/>
  <c r="Y14" i="1"/>
  <c r="X14" i="1"/>
  <c r="J14" i="1"/>
  <c r="DM28" i="1"/>
  <c r="DL28" i="1"/>
  <c r="DK28" i="1"/>
  <c r="DB28" i="1"/>
  <c r="DA28" i="1"/>
  <c r="CZ28" i="1"/>
  <c r="CQ28" i="1"/>
  <c r="CP28" i="1"/>
  <c r="CO28" i="1"/>
  <c r="CE28" i="1"/>
  <c r="CD28" i="1"/>
  <c r="CC28" i="1"/>
  <c r="BQ28" i="1"/>
  <c r="BP28" i="1"/>
  <c r="BO28" i="1"/>
  <c r="BC28" i="1"/>
  <c r="BB28" i="1"/>
  <c r="BA28" i="1"/>
  <c r="AO28" i="1"/>
  <c r="AN28" i="1"/>
  <c r="AM28" i="1"/>
  <c r="Z28" i="1"/>
  <c r="Y28" i="1"/>
  <c r="X28" i="1"/>
  <c r="J28" i="1"/>
  <c r="DM23" i="1"/>
  <c r="DL23" i="1"/>
  <c r="DK23" i="1"/>
  <c r="DB23" i="1"/>
  <c r="DA23" i="1"/>
  <c r="CZ23" i="1"/>
  <c r="CQ23" i="1"/>
  <c r="CP23" i="1"/>
  <c r="CO23" i="1"/>
  <c r="CE23" i="1"/>
  <c r="CD23" i="1"/>
  <c r="CC23" i="1"/>
  <c r="BQ23" i="1"/>
  <c r="BP23" i="1"/>
  <c r="BO23" i="1"/>
  <c r="BC23" i="1"/>
  <c r="BB23" i="1"/>
  <c r="BA23" i="1"/>
  <c r="AO23" i="1"/>
  <c r="AN23" i="1"/>
  <c r="AM23" i="1"/>
  <c r="Z23" i="1"/>
  <c r="Y23" i="1"/>
  <c r="X23" i="1"/>
  <c r="J23" i="1"/>
  <c r="DM9" i="1"/>
  <c r="DL9" i="1"/>
  <c r="DK9" i="1"/>
  <c r="DB9" i="1"/>
  <c r="DA9" i="1"/>
  <c r="CZ9" i="1"/>
  <c r="CQ9" i="1"/>
  <c r="CP9" i="1"/>
  <c r="CO9" i="1"/>
  <c r="CE9" i="1"/>
  <c r="CD9" i="1"/>
  <c r="CC9" i="1"/>
  <c r="BQ9" i="1"/>
  <c r="BP9" i="1"/>
  <c r="BO9" i="1"/>
  <c r="BC9" i="1"/>
  <c r="BB9" i="1"/>
  <c r="BA9" i="1"/>
  <c r="AO9" i="1"/>
  <c r="AN9" i="1"/>
  <c r="AM9" i="1"/>
  <c r="Z9" i="1"/>
  <c r="Y9" i="1"/>
  <c r="X9" i="1"/>
  <c r="J9" i="1"/>
  <c r="DM26" i="1"/>
  <c r="DL26" i="1"/>
  <c r="DK26" i="1"/>
  <c r="DB26" i="1"/>
  <c r="DA26" i="1"/>
  <c r="CZ26" i="1"/>
  <c r="CQ26" i="1"/>
  <c r="CP26" i="1"/>
  <c r="CO26" i="1"/>
  <c r="CE26" i="1"/>
  <c r="CD26" i="1"/>
  <c r="CC26" i="1"/>
  <c r="BQ26" i="1"/>
  <c r="BP26" i="1"/>
  <c r="BO26" i="1"/>
  <c r="BC26" i="1"/>
  <c r="BB26" i="1"/>
  <c r="BA26" i="1"/>
  <c r="AO26" i="1"/>
  <c r="AN26" i="1"/>
  <c r="AM26" i="1"/>
  <c r="Z26" i="1"/>
  <c r="Y26" i="1"/>
  <c r="X26" i="1"/>
  <c r="J26" i="1"/>
  <c r="DM25" i="1"/>
  <c r="DL25" i="1"/>
  <c r="DK25" i="1"/>
  <c r="DB25" i="1"/>
  <c r="DA25" i="1"/>
  <c r="CZ25" i="1"/>
  <c r="CQ25" i="1"/>
  <c r="CP25" i="1"/>
  <c r="CO25" i="1"/>
  <c r="CE25" i="1"/>
  <c r="CD25" i="1"/>
  <c r="CC25" i="1"/>
  <c r="BQ25" i="1"/>
  <c r="BP25" i="1"/>
  <c r="BO25" i="1"/>
  <c r="BC25" i="1"/>
  <c r="BB25" i="1"/>
  <c r="BA25" i="1"/>
  <c r="AO25" i="1"/>
  <c r="AN25" i="1"/>
  <c r="AM25" i="1"/>
  <c r="Z25" i="1"/>
  <c r="Y25" i="1"/>
  <c r="X25" i="1"/>
  <c r="J25" i="1"/>
  <c r="DM12" i="1"/>
  <c r="DL12" i="1"/>
  <c r="DK12" i="1"/>
  <c r="DB12" i="1"/>
  <c r="DA12" i="1"/>
  <c r="CZ12" i="1"/>
  <c r="CQ12" i="1"/>
  <c r="CP12" i="1"/>
  <c r="CO12" i="1"/>
  <c r="CE12" i="1"/>
  <c r="CD12" i="1"/>
  <c r="CC12" i="1"/>
  <c r="BQ12" i="1"/>
  <c r="BP12" i="1"/>
  <c r="BO12" i="1"/>
  <c r="BC12" i="1"/>
  <c r="BB12" i="1"/>
  <c r="BA12" i="1"/>
  <c r="AO12" i="1"/>
  <c r="AN12" i="1"/>
  <c r="AM12" i="1"/>
  <c r="Z12" i="1"/>
  <c r="Y12" i="1"/>
  <c r="X12" i="1"/>
  <c r="J12" i="1"/>
  <c r="DM20" i="1"/>
  <c r="DL20" i="1"/>
  <c r="DK20" i="1"/>
  <c r="DB20" i="1"/>
  <c r="DA20" i="1"/>
  <c r="CZ20" i="1"/>
  <c r="CQ20" i="1"/>
  <c r="CP20" i="1"/>
  <c r="CO20" i="1"/>
  <c r="CE20" i="1"/>
  <c r="CD20" i="1"/>
  <c r="CC20" i="1"/>
  <c r="BQ20" i="1"/>
  <c r="BP20" i="1"/>
  <c r="BO20" i="1"/>
  <c r="BC20" i="1"/>
  <c r="BB20" i="1"/>
  <c r="BA20" i="1"/>
  <c r="AO20" i="1"/>
  <c r="AN20" i="1"/>
  <c r="AM20" i="1"/>
  <c r="Z20" i="1"/>
  <c r="Y20" i="1"/>
  <c r="X20" i="1"/>
  <c r="J20" i="1"/>
  <c r="DM24" i="1"/>
  <c r="DL24" i="1"/>
  <c r="DK24" i="1"/>
  <c r="DB24" i="1"/>
  <c r="DA24" i="1"/>
  <c r="CZ24" i="1"/>
  <c r="CQ24" i="1"/>
  <c r="CP24" i="1"/>
  <c r="CO24" i="1"/>
  <c r="CE24" i="1"/>
  <c r="CD24" i="1"/>
  <c r="CC24" i="1"/>
  <c r="BQ24" i="1"/>
  <c r="BP24" i="1"/>
  <c r="BO24" i="1"/>
  <c r="BC24" i="1"/>
  <c r="BB24" i="1"/>
  <c r="BA24" i="1"/>
  <c r="AO24" i="1"/>
  <c r="AN24" i="1"/>
  <c r="AM24" i="1"/>
  <c r="Z24" i="1"/>
  <c r="Y24" i="1"/>
  <c r="X24" i="1"/>
  <c r="J24" i="1"/>
  <c r="DM15" i="1"/>
  <c r="DL15" i="1"/>
  <c r="DK15" i="1"/>
  <c r="DB15" i="1"/>
  <c r="DA15" i="1"/>
  <c r="CZ15" i="1"/>
  <c r="CQ15" i="1"/>
  <c r="CP15" i="1"/>
  <c r="CO15" i="1"/>
  <c r="CE15" i="1"/>
  <c r="CD15" i="1"/>
  <c r="CC15" i="1"/>
  <c r="BQ15" i="1"/>
  <c r="BP15" i="1"/>
  <c r="BO15" i="1"/>
  <c r="BC15" i="1"/>
  <c r="BB15" i="1"/>
  <c r="BA15" i="1"/>
  <c r="AO15" i="1"/>
  <c r="AN15" i="1"/>
  <c r="AM15" i="1"/>
  <c r="Z15" i="1"/>
  <c r="Y15" i="1"/>
  <c r="X15" i="1"/>
  <c r="J15" i="1"/>
  <c r="DM17" i="1"/>
  <c r="DL17" i="1"/>
  <c r="DK17" i="1"/>
  <c r="DB17" i="1"/>
  <c r="DA17" i="1"/>
  <c r="CZ17" i="1"/>
  <c r="CQ17" i="1"/>
  <c r="CP17" i="1"/>
  <c r="CO17" i="1"/>
  <c r="CE17" i="1"/>
  <c r="CD17" i="1"/>
  <c r="CC17" i="1"/>
  <c r="BQ17" i="1"/>
  <c r="BP17" i="1"/>
  <c r="BO17" i="1"/>
  <c r="BC17" i="1"/>
  <c r="BB17" i="1"/>
  <c r="BA17" i="1"/>
  <c r="AO17" i="1"/>
  <c r="AN17" i="1"/>
  <c r="AM17" i="1"/>
  <c r="Z17" i="1"/>
  <c r="Y17" i="1"/>
  <c r="X17" i="1"/>
  <c r="J17" i="1"/>
  <c r="J18" i="1"/>
  <c r="X18" i="1"/>
  <c r="Y18" i="1"/>
  <c r="Z18" i="1"/>
  <c r="AM18" i="1"/>
  <c r="AN18" i="1"/>
  <c r="AO18" i="1"/>
  <c r="BA18" i="1"/>
  <c r="BB18" i="1"/>
  <c r="BC18" i="1"/>
  <c r="BO18" i="1"/>
  <c r="BP18" i="1"/>
  <c r="BQ18" i="1"/>
  <c r="CC18" i="1"/>
  <c r="CD18" i="1"/>
  <c r="CE18" i="1"/>
  <c r="CO18" i="1"/>
  <c r="CP18" i="1"/>
  <c r="CQ18" i="1"/>
  <c r="CZ18" i="1"/>
  <c r="DA18" i="1"/>
  <c r="DB18" i="1"/>
  <c r="DK18" i="1"/>
  <c r="DL18" i="1"/>
  <c r="DM18" i="1"/>
  <c r="G8" i="3" l="1"/>
  <c r="G10" i="3"/>
  <c r="BS8" i="3"/>
  <c r="BS9" i="3"/>
  <c r="G6" i="3"/>
  <c r="G9" i="3"/>
  <c r="AQ6" i="3"/>
  <c r="AQ8" i="3"/>
  <c r="AQ10" i="3"/>
  <c r="BE6" i="3"/>
  <c r="AQ9" i="3"/>
  <c r="BS6" i="3"/>
  <c r="BS10" i="3"/>
  <c r="AB8" i="3"/>
  <c r="AB10" i="3"/>
  <c r="AB6" i="3"/>
  <c r="CG8" i="3"/>
  <c r="CG10" i="3"/>
  <c r="CG6" i="3"/>
  <c r="BE8" i="3"/>
  <c r="AB9" i="3"/>
  <c r="BE10" i="3"/>
  <c r="BE9" i="3"/>
  <c r="CG9" i="3"/>
  <c r="DC17" i="1"/>
  <c r="DN15" i="1"/>
  <c r="AP24" i="1"/>
  <c r="DC28" i="1"/>
  <c r="CR20" i="1"/>
  <c r="CF12" i="1"/>
  <c r="AP25" i="1"/>
  <c r="CR25" i="1"/>
  <c r="BR9" i="1"/>
  <c r="AA23" i="1"/>
  <c r="DC24" i="1"/>
  <c r="DN20" i="1"/>
  <c r="DC12" i="1"/>
  <c r="DN25" i="1"/>
  <c r="CR23" i="1"/>
  <c r="AA28" i="1"/>
  <c r="CF28" i="1"/>
  <c r="DN14" i="1"/>
  <c r="I17" i="1"/>
  <c r="BR17" i="1"/>
  <c r="DN17" i="1"/>
  <c r="BR24" i="1"/>
  <c r="CR24" i="1"/>
  <c r="DC20" i="1"/>
  <c r="CR12" i="1"/>
  <c r="DC25" i="1"/>
  <c r="CF9" i="1"/>
  <c r="DC9" i="1"/>
  <c r="CF23" i="1"/>
  <c r="DN28" i="1"/>
  <c r="CF14" i="1"/>
  <c r="DN24" i="1"/>
  <c r="AP12" i="1"/>
  <c r="BR12" i="1"/>
  <c r="DN12" i="1"/>
  <c r="AA25" i="1"/>
  <c r="CF25" i="1"/>
  <c r="DN26" i="1"/>
  <c r="AA9" i="1"/>
  <c r="AP28" i="1"/>
  <c r="CR28" i="1"/>
  <c r="I12" i="1"/>
  <c r="BD25" i="1"/>
  <c r="CR9" i="1"/>
  <c r="I28" i="1"/>
  <c r="H14" i="1"/>
  <c r="CR17" i="1"/>
  <c r="DC15" i="1"/>
  <c r="AA24" i="1"/>
  <c r="AP20" i="1"/>
  <c r="BR25" i="1"/>
  <c r="CR26" i="1"/>
  <c r="H9" i="1"/>
  <c r="BD9" i="1"/>
  <c r="DN23" i="1"/>
  <c r="CR14" i="1"/>
  <c r="I9" i="1"/>
  <c r="DC26" i="1"/>
  <c r="H23" i="1"/>
  <c r="BD23" i="1"/>
  <c r="DC14" i="1"/>
  <c r="CF17" i="1"/>
  <c r="CR15" i="1"/>
  <c r="BD24" i="1"/>
  <c r="CF24" i="1"/>
  <c r="AA20" i="1"/>
  <c r="AA12" i="1"/>
  <c r="DN9" i="1"/>
  <c r="I23" i="1"/>
  <c r="BR23" i="1"/>
  <c r="DC23" i="1"/>
  <c r="BR28" i="1"/>
  <c r="BR14" i="1"/>
  <c r="I14" i="1"/>
  <c r="BD14" i="1"/>
  <c r="AA14" i="1"/>
  <c r="AP14" i="1"/>
  <c r="H28" i="1"/>
  <c r="BD28" i="1"/>
  <c r="AP23" i="1"/>
  <c r="I26" i="1"/>
  <c r="CF26" i="1"/>
  <c r="BR26" i="1"/>
  <c r="AP9" i="1"/>
  <c r="BD26" i="1"/>
  <c r="H26" i="1"/>
  <c r="AA26" i="1"/>
  <c r="AP26" i="1"/>
  <c r="I25" i="1"/>
  <c r="H25" i="1"/>
  <c r="H12" i="1"/>
  <c r="BD12" i="1"/>
  <c r="CF20" i="1"/>
  <c r="BR20" i="1"/>
  <c r="BD20" i="1"/>
  <c r="H20" i="1"/>
  <c r="I20" i="1"/>
  <c r="H24" i="1"/>
  <c r="I24" i="1"/>
  <c r="CR18" i="1"/>
  <c r="DC18" i="1"/>
  <c r="AP18" i="1"/>
  <c r="AP17" i="1"/>
  <c r="DN18" i="1"/>
  <c r="AA17" i="1"/>
  <c r="AP15" i="1"/>
  <c r="CF15" i="1"/>
  <c r="BR15" i="1"/>
  <c r="BD17" i="1"/>
  <c r="BD15" i="1"/>
  <c r="AA15" i="1"/>
  <c r="I15" i="1"/>
  <c r="H15" i="1"/>
  <c r="CF18" i="1"/>
  <c r="BR18" i="1"/>
  <c r="I18" i="1"/>
  <c r="BD18" i="1"/>
  <c r="AA18" i="1"/>
  <c r="H18" i="1"/>
  <c r="H17" i="1"/>
  <c r="F6" i="3" l="1"/>
  <c r="F8" i="3"/>
  <c r="F9" i="3"/>
  <c r="F10" i="3"/>
  <c r="G14" i="1"/>
  <c r="G12" i="1"/>
  <c r="G24" i="1"/>
  <c r="G17" i="1"/>
  <c r="G23" i="1"/>
  <c r="G9" i="1"/>
  <c r="G28" i="1"/>
  <c r="G18" i="1"/>
  <c r="G26" i="1"/>
  <c r="G25" i="1"/>
  <c r="G20" i="1"/>
  <c r="G15" i="1"/>
  <c r="DM7" i="1"/>
  <c r="DL7" i="1"/>
  <c r="DK7" i="1"/>
  <c r="DB7" i="1"/>
  <c r="DA7" i="1"/>
  <c r="CZ7" i="1"/>
  <c r="CQ7" i="1"/>
  <c r="CP7" i="1"/>
  <c r="CO7" i="1"/>
  <c r="CE7" i="1"/>
  <c r="CD7" i="1"/>
  <c r="CC7" i="1"/>
  <c r="BQ7" i="1"/>
  <c r="BP7" i="1"/>
  <c r="BO7" i="1"/>
  <c r="BC7" i="1"/>
  <c r="BB7" i="1"/>
  <c r="BA7" i="1"/>
  <c r="AO7" i="1"/>
  <c r="AN7" i="1"/>
  <c r="AM7" i="1"/>
  <c r="Z7" i="1"/>
  <c r="Y7" i="1"/>
  <c r="X7" i="1"/>
  <c r="J7" i="1"/>
  <c r="I7" i="1" l="1"/>
  <c r="BR7" i="1"/>
  <c r="CR7" i="1"/>
  <c r="BD7" i="1"/>
  <c r="CF7" i="1"/>
  <c r="DN7" i="1"/>
  <c r="AA7" i="1"/>
  <c r="H7" i="1"/>
  <c r="AP7" i="1"/>
  <c r="DC7" i="1"/>
  <c r="DM21" i="1"/>
  <c r="DL21" i="1"/>
  <c r="DK21" i="1"/>
  <c r="DB21" i="1"/>
  <c r="DA21" i="1"/>
  <c r="CZ21" i="1"/>
  <c r="CQ21" i="1"/>
  <c r="CP21" i="1"/>
  <c r="CO21" i="1"/>
  <c r="CE21" i="1"/>
  <c r="CD21" i="1"/>
  <c r="CC21" i="1"/>
  <c r="BQ21" i="1"/>
  <c r="BP21" i="1"/>
  <c r="BO21" i="1"/>
  <c r="BC21" i="1"/>
  <c r="BB21" i="1"/>
  <c r="BA21" i="1"/>
  <c r="AO21" i="1"/>
  <c r="AN21" i="1"/>
  <c r="AM21" i="1"/>
  <c r="Z21" i="1"/>
  <c r="Y21" i="1"/>
  <c r="X21" i="1"/>
  <c r="J21" i="1"/>
  <c r="DM10" i="1"/>
  <c r="DL10" i="1"/>
  <c r="DK10" i="1"/>
  <c r="DB10" i="1"/>
  <c r="DA10" i="1"/>
  <c r="CZ10" i="1"/>
  <c r="CQ10" i="1"/>
  <c r="CP10" i="1"/>
  <c r="CO10" i="1"/>
  <c r="CE10" i="1"/>
  <c r="CD10" i="1"/>
  <c r="CC10" i="1"/>
  <c r="BQ10" i="1"/>
  <c r="BP10" i="1"/>
  <c r="BO10" i="1"/>
  <c r="BC10" i="1"/>
  <c r="BB10" i="1"/>
  <c r="BA10" i="1"/>
  <c r="AO10" i="1"/>
  <c r="AN10" i="1"/>
  <c r="AM10" i="1"/>
  <c r="Z10" i="1"/>
  <c r="Y10" i="1"/>
  <c r="X10" i="1"/>
  <c r="J10" i="1"/>
  <c r="G7" i="1" l="1"/>
  <c r="CF21" i="1"/>
  <c r="BD10" i="1"/>
  <c r="CR10" i="1"/>
  <c r="AA10" i="1"/>
  <c r="CF10" i="1"/>
  <c r="DN21" i="1"/>
  <c r="DC21" i="1"/>
  <c r="DN10" i="1"/>
  <c r="CR21" i="1"/>
  <c r="I10" i="1"/>
  <c r="BR10" i="1"/>
  <c r="DC10" i="1"/>
  <c r="I21" i="1"/>
  <c r="BR21" i="1"/>
  <c r="BD21" i="1"/>
  <c r="H21" i="1"/>
  <c r="AA21" i="1"/>
  <c r="AP21" i="1"/>
  <c r="H10" i="1"/>
  <c r="AP10" i="1"/>
  <c r="DM13" i="1"/>
  <c r="DL13" i="1"/>
  <c r="DK13" i="1"/>
  <c r="DB13" i="1"/>
  <c r="DA13" i="1"/>
  <c r="CZ13" i="1"/>
  <c r="CQ13" i="1"/>
  <c r="CP13" i="1"/>
  <c r="CO13" i="1"/>
  <c r="CE13" i="1"/>
  <c r="CD13" i="1"/>
  <c r="CC13" i="1"/>
  <c r="BQ13" i="1"/>
  <c r="BP13" i="1"/>
  <c r="BO13" i="1"/>
  <c r="BC13" i="1"/>
  <c r="BB13" i="1"/>
  <c r="BA13" i="1"/>
  <c r="AO13" i="1"/>
  <c r="AN13" i="1"/>
  <c r="AM13" i="1"/>
  <c r="Z13" i="1"/>
  <c r="Y13" i="1"/>
  <c r="X13" i="1"/>
  <c r="J13" i="1"/>
  <c r="DM29" i="1"/>
  <c r="DL29" i="1"/>
  <c r="DK29" i="1"/>
  <c r="DB29" i="1"/>
  <c r="DA29" i="1"/>
  <c r="CZ29" i="1"/>
  <c r="CQ29" i="1"/>
  <c r="CP29" i="1"/>
  <c r="CO29" i="1"/>
  <c r="CE29" i="1"/>
  <c r="CD29" i="1"/>
  <c r="CC29" i="1"/>
  <c r="BQ29" i="1"/>
  <c r="BP29" i="1"/>
  <c r="BO29" i="1"/>
  <c r="BC29" i="1"/>
  <c r="BB29" i="1"/>
  <c r="BA29" i="1"/>
  <c r="AO29" i="1"/>
  <c r="AN29" i="1"/>
  <c r="AM29" i="1"/>
  <c r="Z29" i="1"/>
  <c r="Y29" i="1"/>
  <c r="X29" i="1"/>
  <c r="J29" i="1"/>
  <c r="DM11" i="1"/>
  <c r="DL11" i="1"/>
  <c r="DK11" i="1"/>
  <c r="DB11" i="1"/>
  <c r="DA11" i="1"/>
  <c r="CZ11" i="1"/>
  <c r="CQ11" i="1"/>
  <c r="CP11" i="1"/>
  <c r="CO11" i="1"/>
  <c r="CE11" i="1"/>
  <c r="CD11" i="1"/>
  <c r="CC11" i="1"/>
  <c r="BQ11" i="1"/>
  <c r="BP11" i="1"/>
  <c r="BO11" i="1"/>
  <c r="BC11" i="1"/>
  <c r="BB11" i="1"/>
  <c r="BA11" i="1"/>
  <c r="AO11" i="1"/>
  <c r="AN11" i="1"/>
  <c r="AM11" i="1"/>
  <c r="Z11" i="1"/>
  <c r="Y11" i="1"/>
  <c r="X11" i="1"/>
  <c r="J11" i="1"/>
  <c r="DM6" i="1"/>
  <c r="DL6" i="1"/>
  <c r="DK6" i="1"/>
  <c r="DB6" i="1"/>
  <c r="DA6" i="1"/>
  <c r="CZ6" i="1"/>
  <c r="CQ6" i="1"/>
  <c r="CP6" i="1"/>
  <c r="CO6" i="1"/>
  <c r="CE6" i="1"/>
  <c r="CD6" i="1"/>
  <c r="CC6" i="1"/>
  <c r="BQ6" i="1"/>
  <c r="BP6" i="1"/>
  <c r="BO6" i="1"/>
  <c r="BC6" i="1"/>
  <c r="BB6" i="1"/>
  <c r="BA6" i="1"/>
  <c r="AO6" i="1"/>
  <c r="AN6" i="1"/>
  <c r="AM6" i="1"/>
  <c r="Z6" i="1"/>
  <c r="Y6" i="1"/>
  <c r="X6" i="1"/>
  <c r="J6" i="1"/>
  <c r="G10" i="1" l="1"/>
  <c r="G21" i="1"/>
  <c r="DN13" i="1"/>
  <c r="AA13" i="1"/>
  <c r="CF13" i="1"/>
  <c r="DC11" i="1"/>
  <c r="BR13" i="1"/>
  <c r="CR11" i="1"/>
  <c r="I13" i="1"/>
  <c r="DC13" i="1"/>
  <c r="AA11" i="1"/>
  <c r="BD13" i="1"/>
  <c r="CR13" i="1"/>
  <c r="DN11" i="1"/>
  <c r="AA29" i="1"/>
  <c r="I29" i="1"/>
  <c r="BR29" i="1"/>
  <c r="CR29" i="1"/>
  <c r="H13" i="1"/>
  <c r="AP13" i="1"/>
  <c r="BD29" i="1"/>
  <c r="DN29" i="1"/>
  <c r="I11" i="1"/>
  <c r="AP11" i="1"/>
  <c r="CF29" i="1"/>
  <c r="DC29" i="1"/>
  <c r="H29" i="1"/>
  <c r="AP29" i="1"/>
  <c r="CF11" i="1"/>
  <c r="BR11" i="1"/>
  <c r="BD11" i="1"/>
  <c r="H11" i="1"/>
  <c r="DN6" i="1"/>
  <c r="DC6" i="1"/>
  <c r="AP6" i="1"/>
  <c r="BR6" i="1"/>
  <c r="CR6" i="1"/>
  <c r="BD6" i="1"/>
  <c r="CF6" i="1"/>
  <c r="I6" i="1"/>
  <c r="AA6" i="1"/>
  <c r="H6" i="1"/>
  <c r="G13" i="1" l="1"/>
  <c r="G29" i="1"/>
  <c r="G11" i="1"/>
  <c r="G6" i="1"/>
  <c r="DM27" i="1" l="1"/>
  <c r="DL27" i="1"/>
  <c r="DK27" i="1"/>
  <c r="DB27" i="1"/>
  <c r="DA27" i="1"/>
  <c r="CZ27" i="1"/>
  <c r="CQ27" i="1"/>
  <c r="CP27" i="1"/>
  <c r="CO27" i="1"/>
  <c r="CE27" i="1"/>
  <c r="CD27" i="1"/>
  <c r="CC27" i="1"/>
  <c r="BQ27" i="1"/>
  <c r="BP27" i="1"/>
  <c r="BO27" i="1"/>
  <c r="BC27" i="1"/>
  <c r="BB27" i="1"/>
  <c r="BA27" i="1"/>
  <c r="AO27" i="1"/>
  <c r="AN27" i="1"/>
  <c r="AM27" i="1"/>
  <c r="Z27" i="1"/>
  <c r="Y27" i="1"/>
  <c r="X27" i="1"/>
  <c r="J27" i="1"/>
  <c r="CF27" i="1" l="1"/>
  <c r="BR27" i="1"/>
  <c r="DN27" i="1"/>
  <c r="DC27" i="1"/>
  <c r="AP27" i="1"/>
  <c r="CR27" i="1"/>
  <c r="I27" i="1"/>
  <c r="AA27" i="1"/>
  <c r="BD27" i="1"/>
  <c r="DL16" i="1" l="1"/>
  <c r="DA16" i="1"/>
  <c r="CP16" i="1"/>
  <c r="CD16" i="1"/>
  <c r="BP16" i="1"/>
  <c r="BB16" i="1"/>
  <c r="AN16" i="1"/>
  <c r="Y16" i="1"/>
  <c r="H27" i="1"/>
  <c r="G27" i="1" s="1"/>
  <c r="CE16" i="1"/>
  <c r="BQ16" i="1"/>
  <c r="BC16" i="1"/>
  <c r="AO16" i="1"/>
  <c r="Z16" i="1"/>
  <c r="X16" i="1"/>
  <c r="AM16" i="1"/>
  <c r="BA16" i="1"/>
  <c r="BO16" i="1"/>
  <c r="CC16" i="1"/>
  <c r="CO16" i="1"/>
  <c r="CZ16" i="1"/>
  <c r="DK16" i="1"/>
  <c r="CQ16" i="1"/>
  <c r="DB16" i="1"/>
  <c r="DM16" i="1"/>
  <c r="J16" i="1"/>
  <c r="DN16" i="1" l="1"/>
  <c r="BR16" i="1"/>
  <c r="DC16" i="1"/>
  <c r="CR16" i="1"/>
  <c r="AP16" i="1"/>
  <c r="CF16" i="1"/>
  <c r="H16" i="1"/>
  <c r="I16" i="1"/>
  <c r="AA16" i="1"/>
  <c r="BD16" i="1"/>
  <c r="BE22" i="1" l="1"/>
  <c r="BE19" i="1"/>
  <c r="BS19" i="1"/>
  <c r="BS22" i="1"/>
  <c r="CG22" i="1"/>
  <c r="CG19" i="1"/>
  <c r="AB22" i="1"/>
  <c r="AB19" i="1"/>
  <c r="AQ19" i="1"/>
  <c r="AQ22" i="1"/>
  <c r="BE14" i="1"/>
  <c r="BE12" i="1"/>
  <c r="BE20" i="1"/>
  <c r="BE24" i="1"/>
  <c r="BE23" i="1"/>
  <c r="BE26" i="1"/>
  <c r="BE28" i="1"/>
  <c r="BE25" i="1"/>
  <c r="BE9" i="1"/>
  <c r="CG26" i="1"/>
  <c r="CG20" i="1"/>
  <c r="CG28" i="1"/>
  <c r="CG25" i="1"/>
  <c r="CG12" i="1"/>
  <c r="CG24" i="1"/>
  <c r="CG23" i="1"/>
  <c r="CG14" i="1"/>
  <c r="CG9" i="1"/>
  <c r="BS12" i="1"/>
  <c r="BS26" i="1"/>
  <c r="BS14" i="1"/>
  <c r="BS28" i="1"/>
  <c r="BS23" i="1"/>
  <c r="BS25" i="1"/>
  <c r="BS24" i="1"/>
  <c r="BS9" i="1"/>
  <c r="BS20" i="1"/>
  <c r="AB9" i="1"/>
  <c r="AB12" i="1"/>
  <c r="AB20" i="1"/>
  <c r="AB23" i="1"/>
  <c r="AB25" i="1"/>
  <c r="AB26" i="1"/>
  <c r="AB24" i="1"/>
  <c r="AB14" i="1"/>
  <c r="AB28" i="1"/>
  <c r="AQ9" i="1"/>
  <c r="AQ12" i="1"/>
  <c r="AQ25" i="1"/>
  <c r="AQ26" i="1"/>
  <c r="AQ20" i="1"/>
  <c r="AQ14" i="1"/>
  <c r="AQ28" i="1"/>
  <c r="AQ24" i="1"/>
  <c r="AQ23" i="1"/>
  <c r="AB15" i="1"/>
  <c r="AQ15" i="1"/>
  <c r="BE15" i="1"/>
  <c r="CG15" i="1"/>
  <c r="BS15" i="1"/>
  <c r="CG17" i="1"/>
  <c r="CG18" i="1"/>
  <c r="BS17" i="1"/>
  <c r="BS18" i="1"/>
  <c r="BE17" i="1"/>
  <c r="BE18" i="1"/>
  <c r="AQ17" i="1"/>
  <c r="AQ18" i="1"/>
  <c r="AB18" i="1"/>
  <c r="AB17" i="1"/>
  <c r="CG7" i="1"/>
  <c r="AB7" i="1"/>
  <c r="BE7" i="1"/>
  <c r="BS7" i="1"/>
  <c r="AQ7" i="1"/>
  <c r="CG10" i="1"/>
  <c r="CG21" i="1"/>
  <c r="AB10" i="1"/>
  <c r="AB21" i="1"/>
  <c r="AQ10" i="1"/>
  <c r="AQ21" i="1"/>
  <c r="BE10" i="1"/>
  <c r="BE21" i="1"/>
  <c r="BS10" i="1"/>
  <c r="BS21" i="1"/>
  <c r="BS13" i="1"/>
  <c r="CG13" i="1"/>
  <c r="AQ29" i="1"/>
  <c r="AB13" i="1"/>
  <c r="AQ13" i="1"/>
  <c r="BE13" i="1"/>
  <c r="BS29" i="1"/>
  <c r="AB29" i="1"/>
  <c r="BE29" i="1"/>
  <c r="CG29" i="1"/>
  <c r="AB11" i="1"/>
  <c r="CG11" i="1"/>
  <c r="BS11" i="1"/>
  <c r="AQ11" i="1"/>
  <c r="BE11" i="1"/>
  <c r="BE6" i="1"/>
  <c r="AB6" i="1"/>
  <c r="AQ6" i="1"/>
  <c r="BS6" i="1"/>
  <c r="CG6" i="1"/>
  <c r="AQ27" i="1"/>
  <c r="AB27" i="1"/>
  <c r="BE27" i="1"/>
  <c r="CG27" i="1"/>
  <c r="BS27" i="1"/>
  <c r="BE16" i="1"/>
  <c r="G16" i="1"/>
  <c r="BS16" i="1"/>
  <c r="CG16" i="1"/>
  <c r="AB16" i="1"/>
  <c r="AQ16" i="1"/>
  <c r="F19" i="1" l="1"/>
  <c r="F22" i="1"/>
  <c r="F24" i="1"/>
  <c r="F20" i="1"/>
  <c r="F26" i="1"/>
  <c r="F12" i="1"/>
  <c r="F28" i="1"/>
  <c r="F25" i="1"/>
  <c r="F9" i="1"/>
  <c r="F14" i="1"/>
  <c r="F23" i="1"/>
  <c r="F15" i="1"/>
  <c r="F18" i="1"/>
  <c r="F17" i="1"/>
  <c r="F7" i="1"/>
  <c r="F10" i="1"/>
  <c r="F21" i="1"/>
  <c r="F11" i="1"/>
  <c r="F27" i="1"/>
  <c r="F29" i="1"/>
  <c r="F13" i="1"/>
  <c r="F6" i="1"/>
  <c r="F16" i="1"/>
</calcChain>
</file>

<file path=xl/sharedStrings.xml><?xml version="1.0" encoding="utf-8"?>
<sst xmlns="http://schemas.openxmlformats.org/spreadsheetml/2006/main" count="348" uniqueCount="74">
  <si>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</si>
  <si>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</si>
  <si>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</si>
  <si>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</si>
  <si>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</si>
  <si>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</si>
  <si>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</si>
  <si>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</si>
  <si>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</si>
  <si>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</si>
  <si>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</si>
  <si>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</si>
  <si>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</si>
  <si>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</si>
  <si>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</si>
  <si>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</si>
  <si>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</si>
  <si>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</si>
  <si>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</si>
  <si>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</si>
  <si>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</si>
  <si>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</si>
  <si>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</si>
  <si>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</si>
  <si>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</si>
  <si>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</si>
  <si>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</si>
  <si>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</si>
  <si>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</si>
  <si>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</si>
  <si>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</si>
  <si>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</si>
  <si>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AR</t>
  </si>
  <si>
    <t>Tac</t>
  </si>
  <si>
    <t>Ranking</t>
  </si>
  <si>
    <t>Overall</t>
  </si>
  <si>
    <t>Stage Points</t>
  </si>
  <si>
    <t>Stage Points Total</t>
  </si>
  <si>
    <t>TNE</t>
  </si>
  <si>
    <t>Total</t>
  </si>
  <si>
    <t>Michael C.</t>
  </si>
  <si>
    <t>Kirk S.</t>
  </si>
  <si>
    <t>Gary R</t>
  </si>
  <si>
    <t>Steve C.</t>
  </si>
  <si>
    <t>JP A.</t>
  </si>
  <si>
    <t>Michael M.</t>
  </si>
  <si>
    <t>Rich N.</t>
  </si>
  <si>
    <t>Optic</t>
  </si>
  <si>
    <t>Ryan W.</t>
  </si>
  <si>
    <t>Ryan P.</t>
  </si>
  <si>
    <t>Dan Z.</t>
  </si>
  <si>
    <t>RJ H.</t>
  </si>
  <si>
    <t>Roy W.</t>
  </si>
  <si>
    <t>Open (Optic) Division</t>
  </si>
  <si>
    <t>John Hk</t>
  </si>
  <si>
    <t>AUG</t>
  </si>
  <si>
    <t>Division</t>
  </si>
  <si>
    <t>Tactical (Red Dot) Division</t>
  </si>
  <si>
    <t>Dwain M.</t>
  </si>
  <si>
    <t>Shawn R.</t>
  </si>
  <si>
    <t>John R.</t>
  </si>
  <si>
    <t>Grady S.</t>
  </si>
  <si>
    <t>SCAR</t>
  </si>
  <si>
    <t>*</t>
  </si>
  <si>
    <t>Don S.</t>
  </si>
  <si>
    <t>Brian S.</t>
  </si>
  <si>
    <t>Jason M.</t>
  </si>
  <si>
    <t>John H.</t>
  </si>
  <si>
    <t>Juan M.</t>
  </si>
  <si>
    <t>Kayley R.</t>
  </si>
  <si>
    <t>Gerald R.</t>
  </si>
  <si>
    <t>Carlos G.</t>
  </si>
  <si>
    <t>Tom F.</t>
  </si>
  <si>
    <t>Mladen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</si>
</sst>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3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2" fontId="2" fillId="3" borderId="20" xfId="0" applyNumberFormat="1" applyFont="1" applyFill="1" applyBorder="1" applyAlignment="1" applyProtection="1">
      <alignment horizontal="right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righ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49" fontId="4" fillId="2" borderId="17" xfId="1" applyNumberFormat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1" fontId="1" fillId="3" borderId="0" xfId="0" applyNumberFormat="1" applyFont="1" applyFill="1" applyBorder="1" applyAlignment="1" applyProtection="1">
      <alignment horizontal="right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31"/>
  <sheetViews>
    <sheetView tabSelected="1" workbookViewId="0">
      <pane xSplit="3" topLeftCell="D1" activePane="topRight" state="frozen"/>
      <selection pane="topRight" activeCell="I32" sqref="I32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35</v>
      </c>
      <c r="B1" s="25" t="s">
        <v>56</v>
      </c>
      <c r="C1" s="25" t="s">
        <v>0</v>
      </c>
      <c r="D1" s="25"/>
      <c r="E1" s="25"/>
      <c r="F1" s="46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34</v>
      </c>
      <c r="B2" s="16" t="s">
        <v>34</v>
      </c>
      <c r="C2" s="16" t="s">
        <v>10</v>
      </c>
      <c r="D2" s="16" t="s">
        <v>11</v>
      </c>
      <c r="E2" s="16" t="s">
        <v>12</v>
      </c>
      <c r="F2" s="42" t="s">
        <v>37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38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2" t="s">
        <v>36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38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2" t="s">
        <v>36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38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2" t="s">
        <v>36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38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2" t="s">
        <v>36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38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2" t="s">
        <v>36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4"/>
      <c r="B3" s="35"/>
      <c r="C3" s="35"/>
      <c r="D3" s="35"/>
      <c r="E3" s="35"/>
      <c r="F3" s="43"/>
      <c r="G3" s="36"/>
      <c r="H3" s="37"/>
      <c r="I3" s="38"/>
      <c r="J3" s="39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8"/>
      <c r="X3" s="40"/>
      <c r="Y3" s="35"/>
      <c r="Z3" s="35"/>
      <c r="AA3" s="41"/>
      <c r="AB3" s="43"/>
      <c r="AC3" s="34"/>
      <c r="AD3" s="35"/>
      <c r="AE3" s="35"/>
      <c r="AF3" s="35"/>
      <c r="AG3" s="35"/>
      <c r="AH3" s="35"/>
      <c r="AI3" s="35"/>
      <c r="AJ3" s="35"/>
      <c r="AK3" s="35"/>
      <c r="AL3" s="35"/>
      <c r="AM3" s="40"/>
      <c r="AN3" s="35"/>
      <c r="AO3" s="35"/>
      <c r="AP3" s="41"/>
      <c r="AQ3" s="43"/>
      <c r="AR3" s="34"/>
      <c r="AS3" s="35"/>
      <c r="AT3" s="35"/>
      <c r="AU3" s="35"/>
      <c r="AV3" s="35"/>
      <c r="AW3" s="35"/>
      <c r="AX3" s="35"/>
      <c r="AY3" s="35"/>
      <c r="AZ3" s="35"/>
      <c r="BA3" s="40"/>
      <c r="BB3" s="35"/>
      <c r="BC3" s="35"/>
      <c r="BD3" s="41"/>
      <c r="BE3" s="43"/>
      <c r="BF3" s="34"/>
      <c r="BG3" s="35"/>
      <c r="BH3" s="35"/>
      <c r="BI3" s="35"/>
      <c r="BJ3" s="35"/>
      <c r="BK3" s="35"/>
      <c r="BL3" s="35"/>
      <c r="BM3" s="35"/>
      <c r="BN3" s="35"/>
      <c r="BO3" s="40"/>
      <c r="BP3" s="35"/>
      <c r="BQ3" s="35"/>
      <c r="BR3" s="41"/>
      <c r="BS3" s="43"/>
      <c r="BT3" s="34"/>
      <c r="BU3" s="35"/>
      <c r="BV3" s="35"/>
      <c r="BW3" s="35"/>
      <c r="BX3" s="35"/>
      <c r="BY3" s="35"/>
      <c r="BZ3" s="35"/>
      <c r="CA3" s="35"/>
      <c r="CB3" s="35"/>
      <c r="CC3" s="40"/>
      <c r="CD3" s="35"/>
      <c r="CE3" s="35"/>
      <c r="CF3" s="41"/>
      <c r="CG3" s="43"/>
      <c r="CH3" s="34"/>
      <c r="CI3" s="35"/>
      <c r="CJ3" s="35"/>
      <c r="CK3" s="35"/>
      <c r="CL3" s="35"/>
      <c r="CM3" s="35"/>
      <c r="CN3" s="35"/>
      <c r="CO3" s="40"/>
      <c r="CP3" s="35"/>
      <c r="CQ3" s="35"/>
      <c r="CR3" s="41"/>
      <c r="CS3" s="34"/>
      <c r="CT3" s="35"/>
      <c r="CU3" s="35"/>
      <c r="CV3" s="35"/>
      <c r="CW3" s="35"/>
      <c r="CX3" s="35"/>
      <c r="CY3" s="35"/>
      <c r="CZ3" s="40"/>
      <c r="DA3" s="35"/>
      <c r="DB3" s="35"/>
      <c r="DC3" s="41"/>
      <c r="DD3" s="34"/>
      <c r="DE3" s="35"/>
      <c r="DF3" s="35"/>
      <c r="DG3" s="35"/>
      <c r="DH3" s="35"/>
      <c r="DI3" s="35"/>
      <c r="DJ3" s="35"/>
      <c r="DK3" s="40"/>
      <c r="DL3" s="35"/>
      <c r="DM3" s="35"/>
      <c r="DN3" s="41"/>
    </row>
    <row r="4" spans="1:118" ht="15" x14ac:dyDescent="0.25">
      <c r="A4" s="34"/>
      <c r="B4" s="35"/>
      <c r="C4" s="35"/>
      <c r="D4" s="35"/>
      <c r="E4" s="35"/>
      <c r="F4" s="43"/>
      <c r="G4" s="36"/>
      <c r="H4" s="37"/>
      <c r="I4" s="38"/>
      <c r="J4" s="39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8"/>
      <c r="X4" s="40"/>
      <c r="Y4" s="35"/>
      <c r="Z4" s="35"/>
      <c r="AA4" s="41"/>
      <c r="AB4" s="43"/>
      <c r="AC4" s="34"/>
      <c r="AD4" s="35"/>
      <c r="AE4" s="35"/>
      <c r="AF4" s="35"/>
      <c r="AG4" s="35"/>
      <c r="AH4" s="35"/>
      <c r="AI4" s="35"/>
      <c r="AJ4" s="35"/>
      <c r="AK4" s="35"/>
      <c r="AL4" s="35"/>
      <c r="AM4" s="40"/>
      <c r="AN4" s="35"/>
      <c r="AO4" s="35"/>
      <c r="AP4" s="41"/>
      <c r="AQ4" s="43"/>
      <c r="AR4" s="34"/>
      <c r="AS4" s="35"/>
      <c r="AT4" s="35"/>
      <c r="AU4" s="35"/>
      <c r="AV4" s="35"/>
      <c r="AW4" s="35"/>
      <c r="AX4" s="35"/>
      <c r="AY4" s="35"/>
      <c r="AZ4" s="35"/>
      <c r="BA4" s="40"/>
      <c r="BB4" s="35"/>
      <c r="BC4" s="35"/>
      <c r="BD4" s="41"/>
      <c r="BE4" s="43"/>
      <c r="BF4" s="34"/>
      <c r="BG4" s="35"/>
      <c r="BH4" s="35"/>
      <c r="BI4" s="35"/>
      <c r="BJ4" s="35"/>
      <c r="BK4" s="35"/>
      <c r="BL4" s="35"/>
      <c r="BM4" s="35"/>
      <c r="BN4" s="35"/>
      <c r="BO4" s="40"/>
      <c r="BP4" s="35"/>
      <c r="BQ4" s="35"/>
      <c r="BR4" s="41"/>
      <c r="BS4" s="43"/>
      <c r="BT4" s="34"/>
      <c r="BU4" s="35"/>
      <c r="BV4" s="35"/>
      <c r="BW4" s="35"/>
      <c r="BX4" s="35"/>
      <c r="BY4" s="35"/>
      <c r="BZ4" s="35"/>
      <c r="CA4" s="35"/>
      <c r="CB4" s="35"/>
      <c r="CC4" s="40"/>
      <c r="CD4" s="35"/>
      <c r="CE4" s="35"/>
      <c r="CF4" s="41"/>
      <c r="CG4" s="43"/>
      <c r="CH4" s="34"/>
      <c r="CI4" s="35"/>
      <c r="CJ4" s="35"/>
      <c r="CK4" s="35"/>
      <c r="CL4" s="35"/>
      <c r="CM4" s="35"/>
      <c r="CN4" s="35"/>
      <c r="CO4" s="40"/>
      <c r="CP4" s="35"/>
      <c r="CQ4" s="35"/>
      <c r="CR4" s="41"/>
      <c r="CS4" s="34"/>
      <c r="CT4" s="35"/>
      <c r="CU4" s="35"/>
      <c r="CV4" s="35"/>
      <c r="CW4" s="35"/>
      <c r="CX4" s="35"/>
      <c r="CY4" s="35"/>
      <c r="CZ4" s="40"/>
      <c r="DA4" s="35"/>
      <c r="DB4" s="35"/>
      <c r="DC4" s="41"/>
      <c r="DD4" s="34"/>
      <c r="DE4" s="35"/>
      <c r="DF4" s="35"/>
      <c r="DG4" s="35"/>
      <c r="DH4" s="35"/>
      <c r="DI4" s="35"/>
      <c r="DJ4" s="35"/>
      <c r="DK4" s="40"/>
      <c r="DL4" s="35"/>
      <c r="DM4" s="35"/>
      <c r="DN4" s="41"/>
    </row>
    <row r="5" spans="1:118" ht="15" x14ac:dyDescent="0.2">
      <c r="A5" s="14"/>
      <c r="B5" s="14"/>
      <c r="C5" s="48" t="s">
        <v>57</v>
      </c>
      <c r="D5" s="9"/>
      <c r="E5" s="30"/>
      <c r="F5" s="45"/>
      <c r="G5" s="29"/>
      <c r="H5" s="22"/>
      <c r="I5" s="7"/>
      <c r="J5" s="24"/>
      <c r="K5" s="1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13"/>
      <c r="X5" s="6"/>
      <c r="Y5" s="10"/>
      <c r="Z5" s="3"/>
      <c r="AA5" s="11"/>
      <c r="AB5" s="44"/>
      <c r="AC5" s="12"/>
      <c r="AD5" s="2"/>
      <c r="AE5" s="2"/>
      <c r="AF5" s="2"/>
      <c r="AG5" s="3"/>
      <c r="AH5" s="3"/>
      <c r="AI5" s="3"/>
      <c r="AJ5" s="3"/>
      <c r="AK5" s="3"/>
      <c r="AL5" s="3"/>
      <c r="AM5" s="6"/>
      <c r="AN5" s="10"/>
      <c r="AO5" s="3"/>
      <c r="AP5" s="11"/>
      <c r="AQ5" s="44"/>
      <c r="AR5" s="12"/>
      <c r="AS5" s="2"/>
      <c r="AT5" s="2"/>
      <c r="AU5" s="3"/>
      <c r="AV5" s="3"/>
      <c r="AW5" s="3"/>
      <c r="AX5" s="3"/>
      <c r="AY5" s="3"/>
      <c r="AZ5" s="3"/>
      <c r="BA5" s="6"/>
      <c r="BB5" s="10"/>
      <c r="BC5" s="3"/>
      <c r="BD5" s="33"/>
      <c r="BE5" s="44"/>
      <c r="BF5" s="12"/>
      <c r="BG5" s="2"/>
      <c r="BH5" s="2"/>
      <c r="BI5" s="3"/>
      <c r="BJ5" s="3"/>
      <c r="BK5" s="3"/>
      <c r="BL5" s="3"/>
      <c r="BM5" s="3"/>
      <c r="BN5" s="3"/>
      <c r="BO5" s="6"/>
      <c r="BP5" s="10"/>
      <c r="BQ5" s="3"/>
      <c r="BR5" s="11"/>
      <c r="BS5" s="44"/>
      <c r="BT5" s="12"/>
      <c r="BU5" s="2"/>
      <c r="BV5" s="2"/>
      <c r="BW5" s="3"/>
      <c r="BX5" s="3"/>
      <c r="BY5" s="3"/>
      <c r="BZ5" s="3"/>
      <c r="CA5" s="3"/>
      <c r="CB5" s="3"/>
      <c r="CC5" s="6"/>
      <c r="CD5" s="10"/>
      <c r="CE5" s="3"/>
      <c r="CF5" s="11"/>
      <c r="CG5" s="44"/>
      <c r="CH5" s="12"/>
      <c r="CI5" s="2"/>
      <c r="CJ5" s="3"/>
      <c r="CK5" s="3"/>
      <c r="CL5" s="3"/>
      <c r="CM5" s="3"/>
      <c r="CN5" s="3"/>
      <c r="CO5" s="6"/>
      <c r="CP5" s="10"/>
      <c r="CQ5" s="3"/>
      <c r="CR5" s="11"/>
      <c r="CS5" s="12"/>
      <c r="CT5" s="2"/>
      <c r="CU5" s="3"/>
      <c r="CV5" s="3"/>
      <c r="CW5" s="3"/>
      <c r="CX5" s="3"/>
      <c r="CY5" s="3"/>
      <c r="CZ5" s="6"/>
      <c r="DA5" s="10"/>
      <c r="DB5" s="3"/>
      <c r="DC5" s="11"/>
      <c r="DD5" s="12"/>
      <c r="DE5" s="2"/>
      <c r="DF5" s="3"/>
      <c r="DG5" s="3"/>
      <c r="DH5" s="3"/>
      <c r="DI5" s="3"/>
      <c r="DJ5" s="3"/>
      <c r="DK5" s="6"/>
      <c r="DL5" s="10"/>
      <c r="DM5" s="3"/>
      <c r="DN5" s="11"/>
    </row>
    <row r="6" spans="1:118" ht="15" x14ac:dyDescent="0.2">
      <c r="A6" s="14">
        <v>3</v>
      </c>
      <c r="B6" s="14">
        <v>1</v>
      </c>
      <c r="C6" s="8" t="s">
        <v>59</v>
      </c>
      <c r="D6" s="30" t="s">
        <v>32</v>
      </c>
      <c r="E6" s="30" t="s">
        <v>33</v>
      </c>
      <c r="F6" s="45">
        <f xml:space="preserve"> AB6+AQ6+BE6+BS6+CG6</f>
        <v>374.73670957834219</v>
      </c>
      <c r="G6" s="29">
        <f>H6+I6+J6</f>
        <v>248.67999999999998</v>
      </c>
      <c r="H6" s="22">
        <f>X6+AM6+BA6+BO6+CC6+CO6+CZ6+DK6</f>
        <v>161.67999999999998</v>
      </c>
      <c r="I6" s="7">
        <f>Z6+AO6+BC6+BQ6+CE6+CQ6+DB6+DM6</f>
        <v>20</v>
      </c>
      <c r="J6" s="24">
        <f>R6+AG6+AU6+BI6+BW6+CJ6+CU6+DF6</f>
        <v>67</v>
      </c>
      <c r="K6" s="12">
        <v>43.16</v>
      </c>
      <c r="L6" s="2"/>
      <c r="M6" s="2"/>
      <c r="N6" s="2"/>
      <c r="O6" s="2"/>
      <c r="P6" s="2"/>
      <c r="Q6" s="2"/>
      <c r="R6" s="3">
        <v>50</v>
      </c>
      <c r="S6" s="3"/>
      <c r="T6" s="3"/>
      <c r="U6" s="3"/>
      <c r="V6" s="3"/>
      <c r="W6" s="13"/>
      <c r="X6" s="6">
        <f>K6+L6+M6+N6+O6+P6+Q6</f>
        <v>43.16</v>
      </c>
      <c r="Y6" s="10">
        <f>R6</f>
        <v>50</v>
      </c>
      <c r="Z6" s="3">
        <f>(S6*5)+(T6*10)+(U6*15)+(V6*10)+(W6*20)</f>
        <v>0</v>
      </c>
      <c r="AA6" s="33">
        <f>X6+Y6+Z6</f>
        <v>93.16</v>
      </c>
      <c r="AB6" s="44">
        <f>(MIN(AA$5:AA$29)/AA6)*100</f>
        <v>50.933877200515241</v>
      </c>
      <c r="AC6" s="12">
        <v>27.02</v>
      </c>
      <c r="AD6" s="2"/>
      <c r="AE6" s="2"/>
      <c r="AF6" s="2"/>
      <c r="AG6" s="3">
        <v>11</v>
      </c>
      <c r="AH6" s="3"/>
      <c r="AI6" s="3"/>
      <c r="AJ6" s="3"/>
      <c r="AK6" s="3">
        <v>1</v>
      </c>
      <c r="AL6" s="3"/>
      <c r="AM6" s="6">
        <f>AC6+AD6+AE6+AF6</f>
        <v>27.02</v>
      </c>
      <c r="AN6" s="10">
        <f>AG6</f>
        <v>11</v>
      </c>
      <c r="AO6" s="3">
        <f>(AH6*5)+(AI6*10)+(AJ6*15)+(AK6*10)+(AL6*20)</f>
        <v>10</v>
      </c>
      <c r="AP6" s="11">
        <f>AM6+AN6+AO6</f>
        <v>48.019999999999996</v>
      </c>
      <c r="AQ6" s="44">
        <f>(MIN(AP$5:AP$29)/AP6)*100</f>
        <v>62.640566430653898</v>
      </c>
      <c r="AR6" s="12">
        <v>19.13</v>
      </c>
      <c r="AS6" s="2"/>
      <c r="AT6" s="2"/>
      <c r="AU6" s="3">
        <v>2</v>
      </c>
      <c r="AV6" s="3">
        <v>1</v>
      </c>
      <c r="AW6" s="3"/>
      <c r="AX6" s="3"/>
      <c r="AY6" s="3"/>
      <c r="AZ6" s="3"/>
      <c r="BA6" s="6">
        <f>AR6+AS6+AT6</f>
        <v>19.13</v>
      </c>
      <c r="BB6" s="10">
        <f>AU6</f>
        <v>2</v>
      </c>
      <c r="BC6" s="3">
        <f>(AV6*5)+(AW6*10)+(AX6*15)+(AY6*10)+(AZ6*20)</f>
        <v>5</v>
      </c>
      <c r="BD6" s="11">
        <f>BA6+BB6+BC6</f>
        <v>26.13</v>
      </c>
      <c r="BE6" s="44">
        <f>(MIN(BD$5:BD$29)/BD6)*100</f>
        <v>77.114427860696509</v>
      </c>
      <c r="BF6" s="12">
        <v>26.02</v>
      </c>
      <c r="BG6" s="2"/>
      <c r="BH6" s="2"/>
      <c r="BI6" s="3">
        <v>1</v>
      </c>
      <c r="BJ6" s="3"/>
      <c r="BK6" s="3"/>
      <c r="BL6" s="3"/>
      <c r="BM6" s="3"/>
      <c r="BN6" s="3"/>
      <c r="BO6" s="6">
        <f>BF6+BG6+BH6</f>
        <v>26.02</v>
      </c>
      <c r="BP6" s="10">
        <f>BI6</f>
        <v>1</v>
      </c>
      <c r="BQ6" s="3">
        <f>(BJ6*5)+(BK6*10)+(BL6*15)+(BM6*10)+(BN6*20)</f>
        <v>0</v>
      </c>
      <c r="BR6" s="33">
        <f>BO6+BP6+BQ6</f>
        <v>27.02</v>
      </c>
      <c r="BS6" s="44">
        <f>(MIN(BR$5:BR$29)/BR6)*100</f>
        <v>100</v>
      </c>
      <c r="BT6" s="12">
        <v>46.35</v>
      </c>
      <c r="BU6" s="2"/>
      <c r="BV6" s="2"/>
      <c r="BW6" s="3">
        <v>3</v>
      </c>
      <c r="BX6" s="3">
        <v>1</v>
      </c>
      <c r="BY6" s="3"/>
      <c r="BZ6" s="3"/>
      <c r="CA6" s="3"/>
      <c r="CB6" s="3"/>
      <c r="CC6" s="6">
        <f>BT6+BU6+BV6</f>
        <v>46.35</v>
      </c>
      <c r="CD6" s="10">
        <f>BW6</f>
        <v>3</v>
      </c>
      <c r="CE6" s="3">
        <f>(BX6*5)+(BY6*10)+(BZ6*15)+(CA6*10)+(CB6*20)</f>
        <v>5</v>
      </c>
      <c r="CF6" s="11">
        <f>CC6+CD6+CE6</f>
        <v>54.35</v>
      </c>
      <c r="CG6" s="44">
        <f>(MIN(CF$5:CF$29)/CF6)*100</f>
        <v>84.047838086476531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CI6</f>
        <v>0</v>
      </c>
      <c r="CQ6" s="3">
        <f>(CK6*3)+(CL6*5)+(CM6*5)+(CN6*20)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CT6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DE6</f>
        <v>0</v>
      </c>
      <c r="DM6" s="3">
        <f>(DG6*3)+(DH6*5)+(DI6*5)+(DJ6*20)</f>
        <v>0</v>
      </c>
      <c r="DN6" s="11">
        <f>DK6+DL6+DM6</f>
        <v>0</v>
      </c>
    </row>
    <row r="7" spans="1:118" ht="15" x14ac:dyDescent="0.2">
      <c r="A7" s="14">
        <v>12</v>
      </c>
      <c r="B7" s="14">
        <v>2</v>
      </c>
      <c r="C7" s="8" t="s">
        <v>65</v>
      </c>
      <c r="D7" s="31" t="s">
        <v>32</v>
      </c>
      <c r="E7" s="30" t="s">
        <v>33</v>
      </c>
      <c r="F7" s="45">
        <f xml:space="preserve"> AB7+AQ7+BE7+BS7+CG7</f>
        <v>277.37855578160719</v>
      </c>
      <c r="G7" s="29">
        <f>H7+I7+J7</f>
        <v>362.31</v>
      </c>
      <c r="H7" s="22">
        <f>X7+AM7+BA7+BO7+CC7+CO7+CZ7+DK7</f>
        <v>175.31</v>
      </c>
      <c r="I7" s="7">
        <f>Z7+AO7+BC7+BQ7+CE7+CQ7+DB7+DM7</f>
        <v>0</v>
      </c>
      <c r="J7" s="24">
        <f>R7+AG7+AU7+BI7+BW7+CJ7+CU7+DF7</f>
        <v>187</v>
      </c>
      <c r="K7" s="12">
        <v>35.81</v>
      </c>
      <c r="L7" s="2"/>
      <c r="M7" s="2"/>
      <c r="N7" s="2"/>
      <c r="O7" s="2"/>
      <c r="P7" s="2"/>
      <c r="Q7" s="2"/>
      <c r="R7" s="3">
        <v>120</v>
      </c>
      <c r="S7" s="3"/>
      <c r="T7" s="3"/>
      <c r="U7" s="3"/>
      <c r="V7" s="3"/>
      <c r="W7" s="13"/>
      <c r="X7" s="6">
        <f>K7+L7+M7+N7+O7+P7+Q7</f>
        <v>35.81</v>
      </c>
      <c r="Y7" s="10">
        <f>R7</f>
        <v>120</v>
      </c>
      <c r="Z7" s="3">
        <f>(S7*5)+(T7*10)+(U7*15)+(V7*10)+(W7*20)</f>
        <v>0</v>
      </c>
      <c r="AA7" s="33">
        <f>X7+Y7+Z7</f>
        <v>155.81</v>
      </c>
      <c r="AB7" s="44">
        <f>(MIN(AA$5:AA$29)/AA7)*100</f>
        <v>30.453757781913872</v>
      </c>
      <c r="AC7" s="12">
        <v>23.83</v>
      </c>
      <c r="AD7" s="2"/>
      <c r="AE7" s="2"/>
      <c r="AF7" s="2"/>
      <c r="AG7" s="3">
        <v>50</v>
      </c>
      <c r="AH7" s="3"/>
      <c r="AI7" s="3"/>
      <c r="AJ7" s="3"/>
      <c r="AK7" s="3"/>
      <c r="AL7" s="3"/>
      <c r="AM7" s="6">
        <f>AC7+AD7+AE7+AF7</f>
        <v>23.83</v>
      </c>
      <c r="AN7" s="10">
        <f>AG7</f>
        <v>50</v>
      </c>
      <c r="AO7" s="3">
        <f>(AH7*5)+(AI7*10)+(AJ7*15)+(AK7*10)+(AL7*20)</f>
        <v>0</v>
      </c>
      <c r="AP7" s="11">
        <f>AM7+AN7+AO7</f>
        <v>73.83</v>
      </c>
      <c r="AQ7" s="44">
        <f>(MIN(AP$5:AP$29)/AP7)*100</f>
        <v>40.742245699580117</v>
      </c>
      <c r="AR7" s="12">
        <v>23.27</v>
      </c>
      <c r="AS7" s="2"/>
      <c r="AT7" s="2"/>
      <c r="AU7" s="3">
        <v>7</v>
      </c>
      <c r="AV7" s="3"/>
      <c r="AW7" s="3"/>
      <c r="AX7" s="3"/>
      <c r="AY7" s="3"/>
      <c r="AZ7" s="3"/>
      <c r="BA7" s="6">
        <f>AR7+AS7+AT7</f>
        <v>23.27</v>
      </c>
      <c r="BB7" s="10">
        <f>AU7</f>
        <v>7</v>
      </c>
      <c r="BC7" s="3">
        <f>(AV7*5)+(AW7*10)+(AX7*15)+(AY7*10)+(AZ7*20)</f>
        <v>0</v>
      </c>
      <c r="BD7" s="11">
        <f>BA7+BB7+BC7</f>
        <v>30.27</v>
      </c>
      <c r="BE7" s="44">
        <f>(MIN(BD$5:BD$29)/BD7)*100</f>
        <v>66.56755863891641</v>
      </c>
      <c r="BF7" s="12">
        <v>35.67</v>
      </c>
      <c r="BG7" s="2"/>
      <c r="BH7" s="2"/>
      <c r="BI7" s="3">
        <v>9</v>
      </c>
      <c r="BJ7" s="3"/>
      <c r="BK7" s="3"/>
      <c r="BL7" s="3"/>
      <c r="BM7" s="3"/>
      <c r="BN7" s="3"/>
      <c r="BO7" s="6">
        <f>BF7+BG7+BH7</f>
        <v>35.67</v>
      </c>
      <c r="BP7" s="10">
        <f>BI7</f>
        <v>9</v>
      </c>
      <c r="BQ7" s="3">
        <f>(BJ7*5)+(BK7*10)+(BL7*15)+(BM7*10)+(BN7*20)</f>
        <v>0</v>
      </c>
      <c r="BR7" s="33">
        <f>BO7+BP7+BQ7</f>
        <v>44.67</v>
      </c>
      <c r="BS7" s="44">
        <f>(MIN(BR$5:BR$29)/BR7)*100</f>
        <v>60.48802328184464</v>
      </c>
      <c r="BT7" s="12">
        <v>56.73</v>
      </c>
      <c r="BU7" s="2"/>
      <c r="BV7" s="2"/>
      <c r="BW7" s="3">
        <v>1</v>
      </c>
      <c r="BX7" s="3"/>
      <c r="BY7" s="3"/>
      <c r="BZ7" s="3"/>
      <c r="CA7" s="3"/>
      <c r="CB7" s="3"/>
      <c r="CC7" s="6">
        <f>BT7+BU7+BV7</f>
        <v>56.73</v>
      </c>
      <c r="CD7" s="10">
        <f>BW7</f>
        <v>1</v>
      </c>
      <c r="CE7" s="3">
        <f>(BX7*5)+(BY7*10)+(BZ7*15)+(CA7*10)+(CB7*20)</f>
        <v>0</v>
      </c>
      <c r="CF7" s="11">
        <f>CC7+CD7+CE7</f>
        <v>57.73</v>
      </c>
      <c r="CG7" s="44">
        <f>(MIN(CF$5:CF$29)/CF7)*100</f>
        <v>79.126970379352159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/>
      <c r="B8" s="14"/>
      <c r="C8" s="35" t="s">
        <v>53</v>
      </c>
      <c r="D8" s="9"/>
      <c r="E8" s="30"/>
      <c r="F8" s="45"/>
      <c r="G8" s="29"/>
      <c r="H8" s="22"/>
      <c r="I8" s="7"/>
      <c r="J8" s="24"/>
      <c r="K8" s="12"/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13"/>
      <c r="X8" s="6"/>
      <c r="Y8" s="10"/>
      <c r="Z8" s="3"/>
      <c r="AA8" s="11"/>
      <c r="AB8" s="44"/>
      <c r="AC8" s="12"/>
      <c r="AD8" s="2"/>
      <c r="AE8" s="2"/>
      <c r="AF8" s="2"/>
      <c r="AG8" s="3"/>
      <c r="AH8" s="3"/>
      <c r="AI8" s="3"/>
      <c r="AJ8" s="3"/>
      <c r="AK8" s="3"/>
      <c r="AL8" s="3"/>
      <c r="AM8" s="6"/>
      <c r="AN8" s="10"/>
      <c r="AO8" s="3"/>
      <c r="AP8" s="11"/>
      <c r="AQ8" s="44"/>
      <c r="AR8" s="12"/>
      <c r="AS8" s="2"/>
      <c r="AT8" s="2"/>
      <c r="AU8" s="3"/>
      <c r="AV8" s="3"/>
      <c r="AW8" s="3"/>
      <c r="AX8" s="3"/>
      <c r="AY8" s="3"/>
      <c r="AZ8" s="3"/>
      <c r="BA8" s="6"/>
      <c r="BB8" s="10"/>
      <c r="BC8" s="3"/>
      <c r="BD8" s="33"/>
      <c r="BE8" s="44"/>
      <c r="BF8" s="12"/>
      <c r="BG8" s="2"/>
      <c r="BH8" s="2"/>
      <c r="BI8" s="3"/>
      <c r="BJ8" s="3"/>
      <c r="BK8" s="3"/>
      <c r="BL8" s="3"/>
      <c r="BM8" s="3"/>
      <c r="BN8" s="3"/>
      <c r="BO8" s="6"/>
      <c r="BP8" s="10"/>
      <c r="BQ8" s="3"/>
      <c r="BR8" s="11"/>
      <c r="BS8" s="44"/>
      <c r="BT8" s="12"/>
      <c r="BU8" s="2"/>
      <c r="BV8" s="2"/>
      <c r="BW8" s="3"/>
      <c r="BX8" s="3"/>
      <c r="BY8" s="3"/>
      <c r="BZ8" s="3"/>
      <c r="CA8" s="3"/>
      <c r="CB8" s="3"/>
      <c r="CC8" s="6"/>
      <c r="CD8" s="10"/>
      <c r="CE8" s="3"/>
      <c r="CF8" s="11"/>
      <c r="CG8" s="44"/>
      <c r="CH8" s="12"/>
      <c r="CI8" s="2"/>
      <c r="CJ8" s="3"/>
      <c r="CK8" s="3"/>
      <c r="CL8" s="3"/>
      <c r="CM8" s="3"/>
      <c r="CN8" s="3"/>
      <c r="CO8" s="6"/>
      <c r="CP8" s="10"/>
      <c r="CQ8" s="3"/>
      <c r="CR8" s="11"/>
      <c r="CS8" s="12"/>
      <c r="CT8" s="2"/>
      <c r="CU8" s="3"/>
      <c r="CV8" s="3"/>
      <c r="CW8" s="3"/>
      <c r="CX8" s="3"/>
      <c r="CY8" s="3"/>
      <c r="CZ8" s="6"/>
      <c r="DA8" s="10"/>
      <c r="DB8" s="3"/>
      <c r="DC8" s="11"/>
      <c r="DD8" s="12"/>
      <c r="DE8" s="2"/>
      <c r="DF8" s="3"/>
      <c r="DG8" s="3"/>
      <c r="DH8" s="3"/>
      <c r="DI8" s="3"/>
      <c r="DJ8" s="3"/>
      <c r="DK8" s="6"/>
      <c r="DL8" s="10"/>
      <c r="DM8" s="3"/>
      <c r="DN8" s="11"/>
    </row>
    <row r="9" spans="1:118" ht="15" x14ac:dyDescent="0.2">
      <c r="A9" s="14">
        <v>1</v>
      </c>
      <c r="B9" s="14">
        <v>1</v>
      </c>
      <c r="C9" s="8" t="s">
        <v>58</v>
      </c>
      <c r="D9" s="31" t="s">
        <v>32</v>
      </c>
      <c r="E9" s="30" t="s">
        <v>47</v>
      </c>
      <c r="F9" s="45">
        <f xml:space="preserve"> AB9+AQ9+BE9+BS9+CG9</f>
        <v>465.98001565377638</v>
      </c>
      <c r="G9" s="29">
        <f>H9+I9+J9</f>
        <v>184.5</v>
      </c>
      <c r="H9" s="22">
        <f>X9+AM9+BA9+BO9+CC9+CO9+CZ9+DK9</f>
        <v>168.5</v>
      </c>
      <c r="I9" s="7">
        <f>Z9+AO9+BC9+BQ9+CE9+CQ9+DB9+DM9</f>
        <v>0</v>
      </c>
      <c r="J9" s="24">
        <f>R9+AG9+AU9+BI9+BW9+CJ9+CU9+DF9</f>
        <v>16</v>
      </c>
      <c r="K9" s="12">
        <v>44.88</v>
      </c>
      <c r="L9" s="2"/>
      <c r="M9" s="2"/>
      <c r="N9" s="2"/>
      <c r="O9" s="2"/>
      <c r="P9" s="2"/>
      <c r="Q9" s="2"/>
      <c r="R9" s="3">
        <v>10</v>
      </c>
      <c r="S9" s="3"/>
      <c r="T9" s="3"/>
      <c r="U9" s="3"/>
      <c r="V9" s="3"/>
      <c r="W9" s="13"/>
      <c r="X9" s="6">
        <f>K9+L9+M9+N9+O9+P9+Q9</f>
        <v>44.88</v>
      </c>
      <c r="Y9" s="10">
        <f>R9</f>
        <v>10</v>
      </c>
      <c r="Z9" s="3">
        <f>(S9*5)+(T9*10)+(U9*15)+(V9*10)+(W9*20)</f>
        <v>0</v>
      </c>
      <c r="AA9" s="33">
        <f>X9+Y9+Z9</f>
        <v>54.88</v>
      </c>
      <c r="AB9" s="44">
        <f>(MIN(AA$5:AA$29)/AA9)*100</f>
        <v>86.461370262390673</v>
      </c>
      <c r="AC9" s="12">
        <v>30.87</v>
      </c>
      <c r="AD9" s="2"/>
      <c r="AE9" s="2"/>
      <c r="AF9" s="2"/>
      <c r="AG9" s="3">
        <v>0</v>
      </c>
      <c r="AH9" s="3"/>
      <c r="AI9" s="3"/>
      <c r="AJ9" s="3"/>
      <c r="AK9" s="3"/>
      <c r="AL9" s="3"/>
      <c r="AM9" s="6">
        <f>AC9+AD9+AE9+AF9</f>
        <v>30.87</v>
      </c>
      <c r="AN9" s="10">
        <f>AG9</f>
        <v>0</v>
      </c>
      <c r="AO9" s="3">
        <f>(AH9*5)+(AI9*10)+(AJ9*15)+(AK9*10)+(AL9*20)</f>
        <v>0</v>
      </c>
      <c r="AP9" s="11">
        <f>AM9+AN9+AO9</f>
        <v>30.87</v>
      </c>
      <c r="AQ9" s="44">
        <f>(MIN(AP$5:AP$29)/AP9)*100</f>
        <v>97.440881114350503</v>
      </c>
      <c r="AR9" s="12">
        <v>19.149999999999999</v>
      </c>
      <c r="AS9" s="2"/>
      <c r="AT9" s="2"/>
      <c r="AU9" s="3">
        <v>1</v>
      </c>
      <c r="AV9" s="3"/>
      <c r="AW9" s="3"/>
      <c r="AX9" s="3"/>
      <c r="AY9" s="3"/>
      <c r="AZ9" s="3"/>
      <c r="BA9" s="6">
        <f>AR9+AS9+AT9</f>
        <v>19.149999999999999</v>
      </c>
      <c r="BB9" s="10">
        <f>AU9</f>
        <v>1</v>
      </c>
      <c r="BC9" s="3">
        <f>(AV9*5)+(AW9*10)+(AX9*15)+(AY9*10)+(AZ9*20)</f>
        <v>0</v>
      </c>
      <c r="BD9" s="11">
        <f>BA9+BB9+BC9</f>
        <v>20.149999999999999</v>
      </c>
      <c r="BE9" s="44">
        <f>(MIN(BD$5:BD$29)/BD9)*100</f>
        <v>100</v>
      </c>
      <c r="BF9" s="12">
        <v>29.92</v>
      </c>
      <c r="BG9" s="2"/>
      <c r="BH9" s="2"/>
      <c r="BI9" s="3">
        <v>3</v>
      </c>
      <c r="BJ9" s="3"/>
      <c r="BK9" s="3"/>
      <c r="BL9" s="3"/>
      <c r="BM9" s="3"/>
      <c r="BN9" s="3"/>
      <c r="BO9" s="6">
        <f>BF9+BG9+BH9</f>
        <v>29.92</v>
      </c>
      <c r="BP9" s="10">
        <f>BI9</f>
        <v>3</v>
      </c>
      <c r="BQ9" s="3">
        <f>(BJ9*5)+(BK9*10)+(BL9*15)+(BM9*10)+(BN9*20)</f>
        <v>0</v>
      </c>
      <c r="BR9" s="33">
        <f>BO9+BP9+BQ9</f>
        <v>32.92</v>
      </c>
      <c r="BS9" s="44">
        <f>(MIN(BR$5:BR$29)/BR9)*100</f>
        <v>82.077764277035243</v>
      </c>
      <c r="BT9" s="12">
        <v>43.68</v>
      </c>
      <c r="BU9" s="2"/>
      <c r="BV9" s="2"/>
      <c r="BW9" s="3">
        <v>2</v>
      </c>
      <c r="BX9" s="3"/>
      <c r="BY9" s="3"/>
      <c r="BZ9" s="3"/>
      <c r="CA9" s="3"/>
      <c r="CB9" s="3"/>
      <c r="CC9" s="6">
        <f>BT9+BU9+BV9</f>
        <v>43.68</v>
      </c>
      <c r="CD9" s="10">
        <f>BW9</f>
        <v>2</v>
      </c>
      <c r="CE9" s="3">
        <f>(BX9*5)+(BY9*10)+(BZ9*15)+(CA9*10)+(CB9*20)</f>
        <v>0</v>
      </c>
      <c r="CF9" s="11">
        <f>CC9+CD9+CE9</f>
        <v>45.68</v>
      </c>
      <c r="CG9" s="44">
        <f>(MIN(CF$5:CF$29)/CF9)*100</f>
        <v>100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CI9</f>
        <v>0</v>
      </c>
      <c r="CQ9" s="3">
        <f>(CK9*3)+(CL9*5)+(CM9*5)+(CN9*20)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CT9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DE9</f>
        <v>0</v>
      </c>
      <c r="DM9" s="3">
        <f>(DG9*3)+(DH9*5)+(DI9*5)+(DJ9*20)</f>
        <v>0</v>
      </c>
      <c r="DN9" s="11">
        <f>DK9+DL9+DM9</f>
        <v>0</v>
      </c>
    </row>
    <row r="10" spans="1:118" ht="15" x14ac:dyDescent="0.2">
      <c r="A10" s="14">
        <v>2</v>
      </c>
      <c r="B10" s="14">
        <v>2</v>
      </c>
      <c r="C10" s="8" t="s">
        <v>48</v>
      </c>
      <c r="D10" s="30" t="s">
        <v>32</v>
      </c>
      <c r="E10" s="30" t="s">
        <v>47</v>
      </c>
      <c r="F10" s="45">
        <f xml:space="preserve"> AB10+AQ10+BE10+BS10+CG10</f>
        <v>402.94521290180194</v>
      </c>
      <c r="G10" s="29">
        <f>H10+I10+J10</f>
        <v>223.57</v>
      </c>
      <c r="H10" s="22">
        <f>X10+AM10+BA10+BO10+CC10+CO10+CZ10+DK10</f>
        <v>159.57</v>
      </c>
      <c r="I10" s="7">
        <f>Z10+AO10+BC10+BQ10+CE10+CQ10+DB10+DM10</f>
        <v>5</v>
      </c>
      <c r="J10" s="24">
        <f>R10+AG10+AU10+BI10+BW10+CJ10+CU10+DF10</f>
        <v>59</v>
      </c>
      <c r="K10" s="12">
        <v>30.77</v>
      </c>
      <c r="L10" s="2"/>
      <c r="M10" s="2"/>
      <c r="N10" s="2"/>
      <c r="O10" s="2"/>
      <c r="P10" s="2"/>
      <c r="Q10" s="2"/>
      <c r="R10" s="3">
        <v>50</v>
      </c>
      <c r="S10" s="3"/>
      <c r="T10" s="3"/>
      <c r="U10" s="3"/>
      <c r="V10" s="3"/>
      <c r="W10" s="13"/>
      <c r="X10" s="6">
        <f>K10+L10+M10+N10+O10+P10+Q10</f>
        <v>30.77</v>
      </c>
      <c r="Y10" s="10">
        <f>R10</f>
        <v>50</v>
      </c>
      <c r="Z10" s="3">
        <f>(S10*5)+(T10*10)+(U10*15)+(V10*10)+(W10*20)</f>
        <v>0</v>
      </c>
      <c r="AA10" s="11">
        <f>X10+Y10+Z10</f>
        <v>80.77</v>
      </c>
      <c r="AB10" s="44">
        <f>(MIN(AA$5:AA$29)/AA10)*100</f>
        <v>58.747059551813798</v>
      </c>
      <c r="AC10" s="12">
        <v>30.08</v>
      </c>
      <c r="AD10" s="2"/>
      <c r="AE10" s="2"/>
      <c r="AF10" s="2"/>
      <c r="AG10" s="3">
        <v>0</v>
      </c>
      <c r="AH10" s="3"/>
      <c r="AI10" s="3"/>
      <c r="AJ10" s="3"/>
      <c r="AK10" s="3"/>
      <c r="AL10" s="3"/>
      <c r="AM10" s="6">
        <f>AC10+AD10+AE10+AF10</f>
        <v>30.08</v>
      </c>
      <c r="AN10" s="10">
        <f>AG10</f>
        <v>0</v>
      </c>
      <c r="AO10" s="3">
        <f>(AH10*5)+(AI10*10)+(AJ10*15)+(AK10*10)+(AL10*20)</f>
        <v>0</v>
      </c>
      <c r="AP10" s="11">
        <f>AM10+AN10+AO10</f>
        <v>30.08</v>
      </c>
      <c r="AQ10" s="44">
        <f>(MIN(AP$5:AP$29)/AP10)*100</f>
        <v>100</v>
      </c>
      <c r="AR10" s="12">
        <v>21</v>
      </c>
      <c r="AS10" s="2"/>
      <c r="AT10" s="2"/>
      <c r="AU10" s="3">
        <v>4</v>
      </c>
      <c r="AV10" s="3"/>
      <c r="AW10" s="3"/>
      <c r="AX10" s="3"/>
      <c r="AY10" s="3"/>
      <c r="AZ10" s="3"/>
      <c r="BA10" s="6">
        <f>AR10+AS10+AT10</f>
        <v>21</v>
      </c>
      <c r="BB10" s="10">
        <f>AU10</f>
        <v>4</v>
      </c>
      <c r="BC10" s="3">
        <f>(AV10*5)+(AW10*10)+(AX10*15)+(AY10*10)+(AZ10*20)</f>
        <v>0</v>
      </c>
      <c r="BD10" s="11">
        <f>BA10+BB10+BC10</f>
        <v>25</v>
      </c>
      <c r="BE10" s="44">
        <f>(MIN(BD$5:BD$29)/BD10)*100</f>
        <v>80.599999999999994</v>
      </c>
      <c r="BF10" s="12">
        <v>33.479999999999997</v>
      </c>
      <c r="BG10" s="2"/>
      <c r="BH10" s="2"/>
      <c r="BI10" s="3">
        <v>2</v>
      </c>
      <c r="BJ10" s="3"/>
      <c r="BK10" s="3"/>
      <c r="BL10" s="3"/>
      <c r="BM10" s="3"/>
      <c r="BN10" s="3"/>
      <c r="BO10" s="6">
        <f>BF10+BG10+BH10</f>
        <v>33.479999999999997</v>
      </c>
      <c r="BP10" s="10">
        <f>BI10</f>
        <v>2</v>
      </c>
      <c r="BQ10" s="3">
        <f>(BJ10*5)+(BK10*10)+(BL10*15)+(BM10*10)+(BN10*20)</f>
        <v>0</v>
      </c>
      <c r="BR10" s="11">
        <f>BO10+BP10+BQ10</f>
        <v>35.479999999999997</v>
      </c>
      <c r="BS10" s="44">
        <f>(MIN(BR$5:BR$29)/BR10)*100</f>
        <v>76.155580608793699</v>
      </c>
      <c r="BT10" s="12">
        <v>44.24</v>
      </c>
      <c r="BU10" s="2"/>
      <c r="BV10" s="2"/>
      <c r="BW10" s="3">
        <v>3</v>
      </c>
      <c r="BX10" s="3">
        <v>1</v>
      </c>
      <c r="BY10" s="3"/>
      <c r="BZ10" s="3"/>
      <c r="CA10" s="3"/>
      <c r="CB10" s="3"/>
      <c r="CC10" s="6">
        <f>BT10+BU10+BV10</f>
        <v>44.24</v>
      </c>
      <c r="CD10" s="10">
        <f>BW10</f>
        <v>3</v>
      </c>
      <c r="CE10" s="3">
        <f>(BX10*5)+(BY10*10)+(BZ10*15)+(CA10*10)+(CB10*20)</f>
        <v>5</v>
      </c>
      <c r="CF10" s="11">
        <f>CC10+CD10+CE10</f>
        <v>52.24</v>
      </c>
      <c r="CG10" s="44">
        <f>(MIN(CF$5:CF$29)/CF10)*100</f>
        <v>87.442572741194482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CI10</f>
        <v>0</v>
      </c>
      <c r="CQ10" s="3">
        <f>(CK10*3)+(CL10*5)+(CM10*5)+(CN10*20)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CT10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DE10</f>
        <v>0</v>
      </c>
      <c r="DM10" s="3">
        <f>(DG10*3)+(DH10*5)+(DI10*5)+(DJ10*20)</f>
        <v>0</v>
      </c>
      <c r="DN10" s="11">
        <f>DK10+DL10+DM10</f>
        <v>0</v>
      </c>
    </row>
    <row r="11" spans="1:118" ht="15" x14ac:dyDescent="0.2">
      <c r="A11" s="14">
        <v>4</v>
      </c>
      <c r="B11" s="14">
        <v>3</v>
      </c>
      <c r="C11" s="8" t="s">
        <v>43</v>
      </c>
      <c r="D11" s="30" t="s">
        <v>55</v>
      </c>
      <c r="E11" s="31" t="s">
        <v>47</v>
      </c>
      <c r="F11" s="45">
        <f xml:space="preserve"> AB11+AQ11+BE11+BS11+CG11</f>
        <v>369.97638153014674</v>
      </c>
      <c r="G11" s="29">
        <f>H11+I11+J11</f>
        <v>233.45000000000002</v>
      </c>
      <c r="H11" s="22">
        <f>X11+AM11+BA11+BO11+CC11+CO11+CZ11+DK11</f>
        <v>207.45000000000002</v>
      </c>
      <c r="I11" s="7">
        <f>Z11+AO11+BC11+BQ11+CE11+CQ11+DB11+DM11</f>
        <v>0</v>
      </c>
      <c r="J11" s="32">
        <f>R11+AG11+AU11+BI11+BW11+CJ11+CU11+DF11</f>
        <v>26</v>
      </c>
      <c r="K11" s="12">
        <v>47.45</v>
      </c>
      <c r="L11" s="2"/>
      <c r="M11" s="2"/>
      <c r="N11" s="2"/>
      <c r="O11" s="2"/>
      <c r="P11" s="2"/>
      <c r="Q11" s="2"/>
      <c r="R11" s="3">
        <v>0</v>
      </c>
      <c r="S11" s="3"/>
      <c r="T11" s="3"/>
      <c r="U11" s="3"/>
      <c r="V11" s="3"/>
      <c r="W11" s="13"/>
      <c r="X11" s="6">
        <f>K11+L11+M11+N11+O11+P11+Q11</f>
        <v>47.45</v>
      </c>
      <c r="Y11" s="10">
        <f>R11</f>
        <v>0</v>
      </c>
      <c r="Z11" s="3">
        <f>(S11*5)+(T11*10)+(U11*15)+(V11*10)+(W11*20)</f>
        <v>0</v>
      </c>
      <c r="AA11" s="33">
        <f>X11+Y11+Z11</f>
        <v>47.45</v>
      </c>
      <c r="AB11" s="44">
        <f>(MIN(AA$5:AA$29)/AA11)*100</f>
        <v>100</v>
      </c>
      <c r="AC11" s="12">
        <v>46.2</v>
      </c>
      <c r="AD11" s="2"/>
      <c r="AE11" s="2"/>
      <c r="AF11" s="2"/>
      <c r="AG11" s="3">
        <v>5</v>
      </c>
      <c r="AH11" s="3"/>
      <c r="AI11" s="3"/>
      <c r="AJ11" s="3"/>
      <c r="AK11" s="3"/>
      <c r="AL11" s="3"/>
      <c r="AM11" s="6">
        <f>AC11+AD11+AE11+AF11</f>
        <v>46.2</v>
      </c>
      <c r="AN11" s="10">
        <f>AG11</f>
        <v>5</v>
      </c>
      <c r="AO11" s="3">
        <f>(AH11*5)+(AI11*10)+(AJ11*15)+(AK11*10)+(AL11*20)</f>
        <v>0</v>
      </c>
      <c r="AP11" s="11">
        <f>AM11+AN11+AO11</f>
        <v>51.2</v>
      </c>
      <c r="AQ11" s="44">
        <f>(MIN(AP$5:AP$29)/AP11)*100</f>
        <v>58.749999999999993</v>
      </c>
      <c r="AR11" s="12">
        <v>23</v>
      </c>
      <c r="AS11" s="2"/>
      <c r="AT11" s="2"/>
      <c r="AU11" s="3">
        <v>3</v>
      </c>
      <c r="AV11" s="3"/>
      <c r="AW11" s="3"/>
      <c r="AX11" s="3"/>
      <c r="AY11" s="3"/>
      <c r="AZ11" s="3"/>
      <c r="BA11" s="6">
        <f>AR11+AS11+AT11</f>
        <v>23</v>
      </c>
      <c r="BB11" s="10">
        <f>AU11</f>
        <v>3</v>
      </c>
      <c r="BC11" s="3">
        <f>(AV11*5)+(AW11*10)+(AX11*15)+(AY11*10)+(AZ11*20)</f>
        <v>0</v>
      </c>
      <c r="BD11" s="11">
        <f>BA11+BB11+BC11</f>
        <v>26</v>
      </c>
      <c r="BE11" s="44">
        <f>(MIN(BD$5:BD$29)/BD11)*100</f>
        <v>77.499999999999986</v>
      </c>
      <c r="BF11" s="12">
        <v>37.31</v>
      </c>
      <c r="BG11" s="2"/>
      <c r="BH11" s="2"/>
      <c r="BI11" s="3">
        <v>3</v>
      </c>
      <c r="BJ11" s="3"/>
      <c r="BK11" s="3"/>
      <c r="BL11" s="3"/>
      <c r="BM11" s="3"/>
      <c r="BN11" s="3"/>
      <c r="BO11" s="6">
        <f>BF11+BG11+BH11</f>
        <v>37.31</v>
      </c>
      <c r="BP11" s="10">
        <f>BI11</f>
        <v>3</v>
      </c>
      <c r="BQ11" s="3">
        <f>(BJ11*5)+(BK11*10)+(BL11*15)+(BM11*10)+(BN11*20)</f>
        <v>0</v>
      </c>
      <c r="BR11" s="33">
        <f>BO11+BP11+BQ11</f>
        <v>40.31</v>
      </c>
      <c r="BS11" s="44">
        <f>(MIN(BR$5:BR$29)/BR11)*100</f>
        <v>67.030513520218307</v>
      </c>
      <c r="BT11" s="12">
        <v>53.49</v>
      </c>
      <c r="BU11" s="2"/>
      <c r="BV11" s="2"/>
      <c r="BW11" s="3">
        <v>15</v>
      </c>
      <c r="BX11" s="3"/>
      <c r="BY11" s="3"/>
      <c r="BZ11" s="3"/>
      <c r="CA11" s="3"/>
      <c r="CB11" s="3"/>
      <c r="CC11" s="6">
        <f>BT11+BU11+BV11</f>
        <v>53.49</v>
      </c>
      <c r="CD11" s="10">
        <f>BW11</f>
        <v>15</v>
      </c>
      <c r="CE11" s="3">
        <f>(BX11*5)+(BY11*10)+(BZ11*15)+(CA11*10)+(CB11*20)</f>
        <v>0</v>
      </c>
      <c r="CF11" s="11">
        <f>CC11+CD11+CE11</f>
        <v>68.490000000000009</v>
      </c>
      <c r="CG11" s="44">
        <f>(MIN(CF$5:CF$29)/CF11)*100</f>
        <v>66.695868009928446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CI11</f>
        <v>0</v>
      </c>
      <c r="CQ11" s="3">
        <f>(CK11*3)+(CL11*5)+(CM11*5)+(CN11*20)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CT11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DE11</f>
        <v>0</v>
      </c>
      <c r="DM11" s="3">
        <f>(DG11*3)+(DH11*5)+(DI11*5)+(DJ11*20)</f>
        <v>0</v>
      </c>
      <c r="DN11" s="11">
        <f>DK11+DL11+DM11</f>
        <v>0</v>
      </c>
    </row>
    <row r="12" spans="1:118" ht="15" x14ac:dyDescent="0.2">
      <c r="A12" s="14">
        <v>5</v>
      </c>
      <c r="B12" s="14">
        <v>4</v>
      </c>
      <c r="C12" s="8" t="s">
        <v>67</v>
      </c>
      <c r="D12" s="31" t="s">
        <v>32</v>
      </c>
      <c r="E12" s="30" t="s">
        <v>47</v>
      </c>
      <c r="F12" s="45">
        <f xml:space="preserve"> AB12+AQ12+BE12+BS12+CG12</f>
        <v>341.85297765236601</v>
      </c>
      <c r="G12" s="29">
        <f>H12+I12+J12</f>
        <v>253.94</v>
      </c>
      <c r="H12" s="22">
        <f>X12+AM12+BA12+BO12+CC12+CO12+CZ12+DK12</f>
        <v>226.94</v>
      </c>
      <c r="I12" s="7">
        <f>Z12+AO12+BC12+BQ12+CE12+CQ12+DB12+DM12</f>
        <v>0</v>
      </c>
      <c r="J12" s="24">
        <f>R12+AG12+AU12+BI12+BW12+CJ12+CU12+DF12</f>
        <v>27</v>
      </c>
      <c r="K12" s="12">
        <v>55.25</v>
      </c>
      <c r="L12" s="2"/>
      <c r="M12" s="2"/>
      <c r="N12" s="2"/>
      <c r="O12" s="2"/>
      <c r="P12" s="2"/>
      <c r="Q12" s="2"/>
      <c r="R12" s="3">
        <v>20</v>
      </c>
      <c r="S12" s="3"/>
      <c r="T12" s="3"/>
      <c r="U12" s="3"/>
      <c r="V12" s="3"/>
      <c r="W12" s="13"/>
      <c r="X12" s="6">
        <f>K12+L12+M12+N12+O12+P12+Q12</f>
        <v>55.25</v>
      </c>
      <c r="Y12" s="10">
        <f>R12</f>
        <v>20</v>
      </c>
      <c r="Z12" s="3">
        <f>(S12*5)+(T12*10)+(U12*15)+(V12*10)+(W12*20)</f>
        <v>0</v>
      </c>
      <c r="AA12" s="33">
        <f>X12+Y12+Z12</f>
        <v>75.25</v>
      </c>
      <c r="AB12" s="44">
        <f>(MIN(AA$5:AA$29)/AA12)*100</f>
        <v>63.056478405315616</v>
      </c>
      <c r="AC12" s="12">
        <v>42.5</v>
      </c>
      <c r="AD12" s="2"/>
      <c r="AE12" s="2"/>
      <c r="AF12" s="2"/>
      <c r="AG12" s="3">
        <v>0</v>
      </c>
      <c r="AH12" s="3"/>
      <c r="AI12" s="3"/>
      <c r="AJ12" s="3"/>
      <c r="AK12" s="3"/>
      <c r="AL12" s="3"/>
      <c r="AM12" s="6">
        <f>AC12+AD12+AE12+AF12</f>
        <v>42.5</v>
      </c>
      <c r="AN12" s="10">
        <f>AG12</f>
        <v>0</v>
      </c>
      <c r="AO12" s="3">
        <f>(AH12*5)+(AI12*10)+(AJ12*15)+(AK12*10)+(AL12*20)</f>
        <v>0</v>
      </c>
      <c r="AP12" s="11">
        <f>AM12+AN12+AO12</f>
        <v>42.5</v>
      </c>
      <c r="AQ12" s="44">
        <f>(MIN(AP$5:AP$29)/AP12)*100</f>
        <v>70.776470588235284</v>
      </c>
      <c r="AR12" s="12">
        <v>21.64</v>
      </c>
      <c r="AS12" s="2"/>
      <c r="AT12" s="2"/>
      <c r="AU12" s="3">
        <v>4</v>
      </c>
      <c r="AV12" s="3"/>
      <c r="AW12" s="3"/>
      <c r="AX12" s="3"/>
      <c r="AY12" s="3"/>
      <c r="AZ12" s="3"/>
      <c r="BA12" s="6">
        <f>AR12+AS12+AT12</f>
        <v>21.64</v>
      </c>
      <c r="BB12" s="10">
        <f>AU12</f>
        <v>4</v>
      </c>
      <c r="BC12" s="3">
        <f>(AV12*5)+(AW12*10)+(AX12*15)+(AY12*10)+(AZ12*20)</f>
        <v>0</v>
      </c>
      <c r="BD12" s="11">
        <f>BA12+BB12+BC12</f>
        <v>25.64</v>
      </c>
      <c r="BE12" s="44">
        <f>(MIN(BD$5:BD$29)/BD12)*100</f>
        <v>78.588143525741032</v>
      </c>
      <c r="BF12" s="12">
        <v>49.67</v>
      </c>
      <c r="BG12" s="2"/>
      <c r="BH12" s="2"/>
      <c r="BI12" s="3">
        <v>0</v>
      </c>
      <c r="BJ12" s="3"/>
      <c r="BK12" s="3"/>
      <c r="BL12" s="3"/>
      <c r="BM12" s="3"/>
      <c r="BN12" s="3"/>
      <c r="BO12" s="6">
        <f>BF12+BG12+BH12</f>
        <v>49.67</v>
      </c>
      <c r="BP12" s="10">
        <f>BI12</f>
        <v>0</v>
      </c>
      <c r="BQ12" s="3">
        <f>(BJ12*5)+(BK12*10)+(BL12*15)+(BM12*10)+(BN12*20)</f>
        <v>0</v>
      </c>
      <c r="BR12" s="33">
        <f>BO12+BP12+BQ12</f>
        <v>49.67</v>
      </c>
      <c r="BS12" s="44">
        <f>(MIN(BR$5:BR$29)/BR12)*100</f>
        <v>54.399033621904572</v>
      </c>
      <c r="BT12" s="12">
        <v>57.88</v>
      </c>
      <c r="BU12" s="2"/>
      <c r="BV12" s="2"/>
      <c r="BW12" s="3">
        <v>3</v>
      </c>
      <c r="BX12" s="3"/>
      <c r="BY12" s="3"/>
      <c r="BZ12" s="3"/>
      <c r="CA12" s="3"/>
      <c r="CB12" s="3"/>
      <c r="CC12" s="6">
        <f>BT12+BU12+BV12</f>
        <v>57.88</v>
      </c>
      <c r="CD12" s="10">
        <f>BW12</f>
        <v>3</v>
      </c>
      <c r="CE12" s="3">
        <f>(BX12*5)+(BY12*10)+(BZ12*15)+(CA12*10)+(CB12*20)</f>
        <v>0</v>
      </c>
      <c r="CF12" s="11">
        <f>CC12+CD12+CE12</f>
        <v>60.88</v>
      </c>
      <c r="CG12" s="44">
        <f>(MIN(CF$5:CF$29)/CF12)*100</f>
        <v>75.032851511169511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CI12</f>
        <v>0</v>
      </c>
      <c r="CQ12" s="3">
        <f>(CK12*3)+(CL12*5)+(CM12*5)+(CN12*20)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CT12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DE12</f>
        <v>0</v>
      </c>
      <c r="DM12" s="3">
        <f>(DG12*3)+(DH12*5)+(DI12*5)+(DJ12*20)</f>
        <v>0</v>
      </c>
      <c r="DN12" s="11">
        <f>DK12+DL12+DM12</f>
        <v>0</v>
      </c>
    </row>
    <row r="13" spans="1:118" ht="15" x14ac:dyDescent="0.2">
      <c r="A13" s="14">
        <v>6</v>
      </c>
      <c r="B13" s="14">
        <v>5</v>
      </c>
      <c r="C13" s="8" t="s">
        <v>44</v>
      </c>
      <c r="D13" s="31" t="s">
        <v>32</v>
      </c>
      <c r="E13" s="30" t="s">
        <v>47</v>
      </c>
      <c r="F13" s="45">
        <f xml:space="preserve"> AB13+AQ13+BE13+BS13+CG13</f>
        <v>328.68083219722712</v>
      </c>
      <c r="G13" s="29">
        <f>H13+I13+J13</f>
        <v>295.45</v>
      </c>
      <c r="H13" s="22">
        <f>X13+AM13+BA13+BO13+CC13+CO13+CZ13+DK13</f>
        <v>193.45</v>
      </c>
      <c r="I13" s="7">
        <f>Z13+AO13+BC13+BQ13+CE13+CQ13+DB13+DM13</f>
        <v>5</v>
      </c>
      <c r="J13" s="24">
        <f>R13+AG13+AU13+BI13+BW13+CJ13+CU13+DF13</f>
        <v>97</v>
      </c>
      <c r="K13" s="12">
        <v>44.94</v>
      </c>
      <c r="L13" s="2"/>
      <c r="M13" s="2"/>
      <c r="N13" s="2"/>
      <c r="O13" s="2"/>
      <c r="P13" s="2"/>
      <c r="Q13" s="2"/>
      <c r="R13" s="3">
        <v>80</v>
      </c>
      <c r="S13" s="3"/>
      <c r="T13" s="3"/>
      <c r="U13" s="3"/>
      <c r="V13" s="3"/>
      <c r="W13" s="13"/>
      <c r="X13" s="6">
        <f>K13+L13+M13+N13+O13+P13+Q13</f>
        <v>44.94</v>
      </c>
      <c r="Y13" s="10">
        <f>R13</f>
        <v>80</v>
      </c>
      <c r="Z13" s="3">
        <f>(S13*5)+(T13*10)+(U13*15)+(V13*10)+(W13*20)</f>
        <v>0</v>
      </c>
      <c r="AA13" s="33">
        <f>X13+Y13+Z13</f>
        <v>124.94</v>
      </c>
      <c r="AB13" s="44">
        <f>(MIN(AA$5:AA$29)/AA13)*100</f>
        <v>37.978229550184089</v>
      </c>
      <c r="AC13" s="12">
        <v>27.82</v>
      </c>
      <c r="AD13" s="2"/>
      <c r="AE13" s="2"/>
      <c r="AF13" s="2"/>
      <c r="AG13" s="3">
        <v>15</v>
      </c>
      <c r="AH13" s="3"/>
      <c r="AI13" s="3"/>
      <c r="AJ13" s="3"/>
      <c r="AK13" s="3"/>
      <c r="AL13" s="3"/>
      <c r="AM13" s="6">
        <f>AC13+AD13+AE13+AF13</f>
        <v>27.82</v>
      </c>
      <c r="AN13" s="10">
        <f>AG13</f>
        <v>15</v>
      </c>
      <c r="AO13" s="3">
        <f>(AH13*5)+(AI13*10)+(AJ13*15)+(AK13*10)+(AL13*20)</f>
        <v>0</v>
      </c>
      <c r="AP13" s="11">
        <f>AM13+AN13+AO13</f>
        <v>42.82</v>
      </c>
      <c r="AQ13" s="44">
        <f>(MIN(AP$5:AP$29)/AP13)*100</f>
        <v>70.247547874824846</v>
      </c>
      <c r="AR13" s="12">
        <v>26.74</v>
      </c>
      <c r="AS13" s="2"/>
      <c r="AT13" s="2"/>
      <c r="AU13" s="3">
        <v>2</v>
      </c>
      <c r="AV13" s="3"/>
      <c r="AW13" s="3"/>
      <c r="AX13" s="3"/>
      <c r="AY13" s="3"/>
      <c r="AZ13" s="3"/>
      <c r="BA13" s="6">
        <f>AR13+AS13+AT13</f>
        <v>26.74</v>
      </c>
      <c r="BB13" s="10">
        <f>AU13</f>
        <v>2</v>
      </c>
      <c r="BC13" s="3">
        <f>(AV13*5)+(AW13*10)+(AX13*15)+(AY13*10)+(AZ13*20)</f>
        <v>0</v>
      </c>
      <c r="BD13" s="11">
        <f>BA13+BB13+BC13</f>
        <v>28.74</v>
      </c>
      <c r="BE13" s="44">
        <f>(MIN(BD$5:BD$29)/BD13)*100</f>
        <v>70.111343075852474</v>
      </c>
      <c r="BF13" s="12">
        <v>33.58</v>
      </c>
      <c r="BG13" s="2"/>
      <c r="BH13" s="2"/>
      <c r="BI13" s="3">
        <v>0</v>
      </c>
      <c r="BJ13" s="3"/>
      <c r="BK13" s="3"/>
      <c r="BL13" s="3"/>
      <c r="BM13" s="3"/>
      <c r="BN13" s="3"/>
      <c r="BO13" s="6">
        <f>BF13+BG13+BH13</f>
        <v>33.58</v>
      </c>
      <c r="BP13" s="10">
        <f>BI13</f>
        <v>0</v>
      </c>
      <c r="BQ13" s="3">
        <f>(BJ13*5)+(BK13*10)+(BL13*15)+(BM13*10)+(BN13*20)</f>
        <v>0</v>
      </c>
      <c r="BR13" s="33">
        <f>BO13+BP13+BQ13</f>
        <v>33.58</v>
      </c>
      <c r="BS13" s="44">
        <f>(MIN(BR$5:BR$29)/BR13)*100</f>
        <v>80.464562239428233</v>
      </c>
      <c r="BT13" s="12">
        <v>60.37</v>
      </c>
      <c r="BU13" s="2"/>
      <c r="BV13" s="2"/>
      <c r="BW13" s="3">
        <v>0</v>
      </c>
      <c r="BX13" s="3">
        <v>1</v>
      </c>
      <c r="BY13" s="3"/>
      <c r="BZ13" s="3"/>
      <c r="CA13" s="3"/>
      <c r="CB13" s="3"/>
      <c r="CC13" s="6">
        <f>BT13+BU13+BV13</f>
        <v>60.37</v>
      </c>
      <c r="CD13" s="10">
        <f>BW13</f>
        <v>0</v>
      </c>
      <c r="CE13" s="3">
        <f>(BX13*5)+(BY13*10)+(BZ13*15)+(CA13*10)+(CB13*20)</f>
        <v>5</v>
      </c>
      <c r="CF13" s="11">
        <f>CC13+CD13+CE13</f>
        <v>65.37</v>
      </c>
      <c r="CG13" s="44">
        <f>(MIN(CF$5:CF$29)/CF13)*100</f>
        <v>69.879149456937427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CI13</f>
        <v>0</v>
      </c>
      <c r="CQ13" s="3">
        <f>(CK13*3)+(CL13*5)+(CM13*5)+(CN13*20)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CT13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DE13</f>
        <v>0</v>
      </c>
      <c r="DM13" s="3">
        <f>(DG13*3)+(DH13*5)+(DI13*5)+(DJ13*20)</f>
        <v>0</v>
      </c>
      <c r="DN13" s="11">
        <f>DK13+DL13+DM13</f>
        <v>0</v>
      </c>
    </row>
    <row r="14" spans="1:118" ht="15" x14ac:dyDescent="0.2">
      <c r="A14" s="14">
        <v>7</v>
      </c>
      <c r="B14" s="14">
        <v>6</v>
      </c>
      <c r="C14" s="8" t="s">
        <v>68</v>
      </c>
      <c r="D14" s="31" t="s">
        <v>62</v>
      </c>
      <c r="E14" s="30" t="s">
        <v>47</v>
      </c>
      <c r="F14" s="45">
        <f xml:space="preserve"> AB14+AQ14+BE14+BS14+CG14</f>
        <v>298.63536276693463</v>
      </c>
      <c r="G14" s="29">
        <f>H14+I14+J14</f>
        <v>327.76</v>
      </c>
      <c r="H14" s="22">
        <f>X14+AM14+BA14+BO14+CC14+CO14+CZ14+DK14</f>
        <v>189.76</v>
      </c>
      <c r="I14" s="7">
        <f>Z14+AO14+BC14+BQ14+CE14+CQ14+DB14+DM14</f>
        <v>10</v>
      </c>
      <c r="J14" s="24">
        <f>R14+AG14+AU14+BI14+BW14+CJ14+CU14+DF14</f>
        <v>128</v>
      </c>
      <c r="K14" s="12">
        <v>62.54</v>
      </c>
      <c r="L14" s="2"/>
      <c r="M14" s="2"/>
      <c r="N14" s="2"/>
      <c r="O14" s="2"/>
      <c r="P14" s="2"/>
      <c r="Q14" s="2"/>
      <c r="R14" s="3">
        <v>80</v>
      </c>
      <c r="S14" s="3"/>
      <c r="T14" s="3"/>
      <c r="U14" s="3"/>
      <c r="V14" s="3"/>
      <c r="W14" s="13"/>
      <c r="X14" s="6">
        <f>K14+L14+M14+N14+O14+P14+Q14</f>
        <v>62.54</v>
      </c>
      <c r="Y14" s="10">
        <f>R14</f>
        <v>80</v>
      </c>
      <c r="Z14" s="3">
        <f>(S14*5)+(T14*10)+(U14*15)+(V14*10)+(W14*20)</f>
        <v>0</v>
      </c>
      <c r="AA14" s="33">
        <f>X14+Y14+Z14</f>
        <v>142.54</v>
      </c>
      <c r="AB14" s="44">
        <f>(MIN(AA$5:AA$29)/AA14)*100</f>
        <v>33.288901361021473</v>
      </c>
      <c r="AC14" s="12">
        <v>29.52</v>
      </c>
      <c r="AD14" s="2"/>
      <c r="AE14" s="2"/>
      <c r="AF14" s="2"/>
      <c r="AG14" s="3">
        <v>18</v>
      </c>
      <c r="AH14" s="3"/>
      <c r="AI14" s="3"/>
      <c r="AJ14" s="3"/>
      <c r="AK14" s="3"/>
      <c r="AL14" s="3"/>
      <c r="AM14" s="6">
        <f>AC14+AD14+AE14+AF14</f>
        <v>29.52</v>
      </c>
      <c r="AN14" s="10">
        <f>AG14</f>
        <v>18</v>
      </c>
      <c r="AO14" s="3">
        <f>(AH14*5)+(AI14*10)+(AJ14*15)+(AK14*10)+(AL14*20)</f>
        <v>0</v>
      </c>
      <c r="AP14" s="11">
        <f>AM14+AN14+AO14</f>
        <v>47.519999999999996</v>
      </c>
      <c r="AQ14" s="44">
        <f>(MIN(AP$5:AP$29)/AP14)*100</f>
        <v>63.299663299663301</v>
      </c>
      <c r="AR14" s="12">
        <v>23.25</v>
      </c>
      <c r="AS14" s="2"/>
      <c r="AT14" s="2"/>
      <c r="AU14" s="3">
        <v>21</v>
      </c>
      <c r="AV14" s="3"/>
      <c r="AW14" s="3"/>
      <c r="AX14" s="3"/>
      <c r="AY14" s="3"/>
      <c r="AZ14" s="3"/>
      <c r="BA14" s="6">
        <f>AR14+AS14+AT14</f>
        <v>23.25</v>
      </c>
      <c r="BB14" s="10">
        <f>AU14</f>
        <v>21</v>
      </c>
      <c r="BC14" s="3">
        <f>(AV14*5)+(AW14*10)+(AX14*15)+(AY14*10)+(AZ14*20)</f>
        <v>0</v>
      </c>
      <c r="BD14" s="11">
        <f>BA14+BB14+BC14</f>
        <v>44.25</v>
      </c>
      <c r="BE14" s="44">
        <f>(MIN(BD$5:BD$29)/BD14)*100</f>
        <v>45.536723163841799</v>
      </c>
      <c r="BF14" s="12">
        <v>28.81</v>
      </c>
      <c r="BG14" s="2"/>
      <c r="BH14" s="2"/>
      <c r="BI14" s="3">
        <v>5</v>
      </c>
      <c r="BJ14" s="3"/>
      <c r="BK14" s="3"/>
      <c r="BL14" s="3"/>
      <c r="BM14" s="3"/>
      <c r="BN14" s="3"/>
      <c r="BO14" s="6">
        <f>BF14+BG14+BH14</f>
        <v>28.81</v>
      </c>
      <c r="BP14" s="10">
        <f>BI14</f>
        <v>5</v>
      </c>
      <c r="BQ14" s="3">
        <f>(BJ14*5)+(BK14*10)+(BL14*15)+(BM14*10)+(BN14*20)</f>
        <v>0</v>
      </c>
      <c r="BR14" s="33">
        <f>BO14+BP14+BQ14</f>
        <v>33.81</v>
      </c>
      <c r="BS14" s="44">
        <f>(MIN(BR$5:BR$29)/BR14)*100</f>
        <v>79.917184265010349</v>
      </c>
      <c r="BT14" s="12">
        <v>45.64</v>
      </c>
      <c r="BU14" s="2"/>
      <c r="BV14" s="2"/>
      <c r="BW14" s="3">
        <v>4</v>
      </c>
      <c r="BX14" s="3"/>
      <c r="BY14" s="3"/>
      <c r="BZ14" s="3"/>
      <c r="CA14" s="3">
        <v>1</v>
      </c>
      <c r="CB14" s="3"/>
      <c r="CC14" s="6">
        <f>BT14+BU14+BV14</f>
        <v>45.64</v>
      </c>
      <c r="CD14" s="10">
        <f>BW14</f>
        <v>4</v>
      </c>
      <c r="CE14" s="3">
        <f>(BX14*5)+(BY14*10)+(BZ14*15)+(CA14*10)+(CB14*20)</f>
        <v>10</v>
      </c>
      <c r="CF14" s="11">
        <f>CC14+CD14+CE14</f>
        <v>59.64</v>
      </c>
      <c r="CG14" s="44">
        <f>(MIN(CF$5:CF$29)/CF14)*100</f>
        <v>76.592890677397719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CI14</f>
        <v>0</v>
      </c>
      <c r="CQ14" s="3">
        <f>(CK14*3)+(CL14*5)+(CM14*5)+(CN14*20)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CT14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DE14</f>
        <v>0</v>
      </c>
      <c r="DM14" s="3">
        <f>(DG14*3)+(DH14*5)+(DI14*5)+(DJ14*20)</f>
        <v>0</v>
      </c>
      <c r="DN14" s="11">
        <f>DK14+DL14+DM14</f>
        <v>0</v>
      </c>
    </row>
    <row r="15" spans="1:118" ht="15" x14ac:dyDescent="0.2">
      <c r="A15" s="14">
        <v>8</v>
      </c>
      <c r="B15" s="14">
        <v>7</v>
      </c>
      <c r="C15" s="8" t="s">
        <v>46</v>
      </c>
      <c r="D15" s="31" t="s">
        <v>32</v>
      </c>
      <c r="E15" s="30" t="s">
        <v>47</v>
      </c>
      <c r="F15" s="45">
        <f xml:space="preserve"> AB15+AQ15+BE15+BS15+CG15</f>
        <v>292.67214353010189</v>
      </c>
      <c r="G15" s="29">
        <f>H15+I15+J15</f>
        <v>298.33000000000004</v>
      </c>
      <c r="H15" s="22">
        <f>X15+AM15+BA15+BO15+CC15+CO15+CZ15+DK15</f>
        <v>254.33000000000004</v>
      </c>
      <c r="I15" s="7">
        <f>Z15+AO15+BC15+BQ15+CE15+CQ15+DB15+DM15</f>
        <v>10</v>
      </c>
      <c r="J15" s="24">
        <f>R15+AG15+AU15+BI15+BW15+CJ15+CU15+DF15</f>
        <v>34</v>
      </c>
      <c r="K15" s="12">
        <v>54.71</v>
      </c>
      <c r="L15" s="2"/>
      <c r="M15" s="2"/>
      <c r="N15" s="2"/>
      <c r="O15" s="2"/>
      <c r="P15" s="2"/>
      <c r="Q15" s="2"/>
      <c r="R15" s="3">
        <v>0</v>
      </c>
      <c r="S15" s="3"/>
      <c r="T15" s="3"/>
      <c r="U15" s="3"/>
      <c r="V15" s="3"/>
      <c r="W15" s="13"/>
      <c r="X15" s="6">
        <f>K15+L15+M15+N15+O15+P15+Q15</f>
        <v>54.71</v>
      </c>
      <c r="Y15" s="10">
        <f>R15</f>
        <v>0</v>
      </c>
      <c r="Z15" s="3">
        <f>(S15*5)+(T15*10)+(U15*15)+(V15*10)+(W15*20)</f>
        <v>0</v>
      </c>
      <c r="AA15" s="33">
        <f>X15+Y15+Z15</f>
        <v>54.71</v>
      </c>
      <c r="AB15" s="44">
        <f>(MIN(AA$5:AA$29)/AA15)*100</f>
        <v>86.730031072930004</v>
      </c>
      <c r="AC15" s="12">
        <v>62.93</v>
      </c>
      <c r="AD15" s="2"/>
      <c r="AE15" s="2"/>
      <c r="AF15" s="2"/>
      <c r="AG15" s="3">
        <v>10</v>
      </c>
      <c r="AH15" s="3"/>
      <c r="AI15" s="3"/>
      <c r="AJ15" s="3"/>
      <c r="AK15" s="3">
        <v>1</v>
      </c>
      <c r="AL15" s="3"/>
      <c r="AM15" s="6">
        <f>AC15+AD15+AE15+AF15</f>
        <v>62.93</v>
      </c>
      <c r="AN15" s="10">
        <f>AG15</f>
        <v>10</v>
      </c>
      <c r="AO15" s="3">
        <f>(AH15*5)+(AI15*10)+(AJ15*15)+(AK15*10)+(AL15*20)</f>
        <v>10</v>
      </c>
      <c r="AP15" s="11">
        <f>AM15+AN15+AO15</f>
        <v>82.93</v>
      </c>
      <c r="AQ15" s="44">
        <f>(MIN(AP$5:AP$29)/AP15)*100</f>
        <v>36.271554322922945</v>
      </c>
      <c r="AR15" s="12">
        <v>31.97</v>
      </c>
      <c r="AS15" s="2"/>
      <c r="AT15" s="2"/>
      <c r="AU15" s="3">
        <v>11</v>
      </c>
      <c r="AV15" s="3"/>
      <c r="AW15" s="3"/>
      <c r="AX15" s="3"/>
      <c r="AY15" s="3"/>
      <c r="AZ15" s="3"/>
      <c r="BA15" s="6">
        <f>AR15+AS15+AT15</f>
        <v>31.97</v>
      </c>
      <c r="BB15" s="10">
        <f>AU15</f>
        <v>11</v>
      </c>
      <c r="BC15" s="3">
        <f>(AV15*5)+(AW15*10)+(AX15*15)+(AY15*10)+(AZ15*20)</f>
        <v>0</v>
      </c>
      <c r="BD15" s="11">
        <f>BA15+BB15+BC15</f>
        <v>42.97</v>
      </c>
      <c r="BE15" s="44">
        <f>(MIN(BD$5:BD$29)/BD15)*100</f>
        <v>46.893181289271588</v>
      </c>
      <c r="BF15" s="12">
        <v>39.18</v>
      </c>
      <c r="BG15" s="2"/>
      <c r="BH15" s="2"/>
      <c r="BI15" s="3">
        <v>6</v>
      </c>
      <c r="BJ15" s="3"/>
      <c r="BK15" s="3"/>
      <c r="BL15" s="3"/>
      <c r="BM15" s="3"/>
      <c r="BN15" s="3"/>
      <c r="BO15" s="6">
        <f>BF15+BG15+BH15</f>
        <v>39.18</v>
      </c>
      <c r="BP15" s="10">
        <f>BI15</f>
        <v>6</v>
      </c>
      <c r="BQ15" s="3">
        <f>(BJ15*5)+(BK15*10)+(BL15*15)+(BM15*10)+(BN15*20)</f>
        <v>0</v>
      </c>
      <c r="BR15" s="33">
        <f>BO15+BP15+BQ15</f>
        <v>45.18</v>
      </c>
      <c r="BS15" s="44">
        <f>(MIN(BR$5:BR$29)/BR15)*100</f>
        <v>59.805223550243468</v>
      </c>
      <c r="BT15" s="12">
        <v>65.540000000000006</v>
      </c>
      <c r="BU15" s="2"/>
      <c r="BV15" s="2"/>
      <c r="BW15" s="3">
        <v>7</v>
      </c>
      <c r="BX15" s="3"/>
      <c r="BY15" s="3"/>
      <c r="BZ15" s="3"/>
      <c r="CA15" s="3"/>
      <c r="CB15" s="3"/>
      <c r="CC15" s="6">
        <f>BT15+BU15+BV15</f>
        <v>65.540000000000006</v>
      </c>
      <c r="CD15" s="10">
        <f>BW15</f>
        <v>7</v>
      </c>
      <c r="CE15" s="3">
        <f>(BX15*5)+(BY15*10)+(BZ15*15)+(CA15*10)+(CB15*20)</f>
        <v>0</v>
      </c>
      <c r="CF15" s="11">
        <f>CC15+CD15+CE15</f>
        <v>72.540000000000006</v>
      </c>
      <c r="CG15" s="44">
        <f>(MIN(CF$5:CF$29)/CF15)*100</f>
        <v>62.972153294733936</v>
      </c>
      <c r="CH15" s="12"/>
      <c r="CI15" s="2"/>
      <c r="CJ15" s="3"/>
      <c r="CK15" s="3"/>
      <c r="CL15" s="3"/>
      <c r="CM15" s="3"/>
      <c r="CN15" s="3"/>
      <c r="CO15" s="6">
        <f>CH15+CI15</f>
        <v>0</v>
      </c>
      <c r="CP15" s="10">
        <f>CI15</f>
        <v>0</v>
      </c>
      <c r="CQ15" s="3">
        <f>(CK15*3)+(CL15*5)+(CM15*5)+(CN15*20)</f>
        <v>0</v>
      </c>
      <c r="CR15" s="11">
        <f>CO15+CP15+CQ15</f>
        <v>0</v>
      </c>
      <c r="CS15" s="12"/>
      <c r="CT15" s="2"/>
      <c r="CU15" s="3"/>
      <c r="CV15" s="3"/>
      <c r="CW15" s="3"/>
      <c r="CX15" s="3"/>
      <c r="CY15" s="3"/>
      <c r="CZ15" s="6">
        <f>CS15+CT15</f>
        <v>0</v>
      </c>
      <c r="DA15" s="10">
        <f>CT15</f>
        <v>0</v>
      </c>
      <c r="DB15" s="3">
        <f>(CV15*3)+(CW15*5)+(CX15*5)+(CY15*20)</f>
        <v>0</v>
      </c>
      <c r="DC15" s="11">
        <f>CZ15+DA15+DB15</f>
        <v>0</v>
      </c>
      <c r="DD15" s="12"/>
      <c r="DE15" s="2"/>
      <c r="DF15" s="3"/>
      <c r="DG15" s="3"/>
      <c r="DH15" s="3"/>
      <c r="DI15" s="3"/>
      <c r="DJ15" s="3"/>
      <c r="DK15" s="6">
        <f>DD15+DE15</f>
        <v>0</v>
      </c>
      <c r="DL15" s="10">
        <f>DE15</f>
        <v>0</v>
      </c>
      <c r="DM15" s="3">
        <f>(DG15*3)+(DH15*5)+(DI15*5)+(DJ15*20)</f>
        <v>0</v>
      </c>
      <c r="DN15" s="11">
        <f>DK15+DL15+DM15</f>
        <v>0</v>
      </c>
    </row>
    <row r="16" spans="1:118" ht="15" x14ac:dyDescent="0.2">
      <c r="A16" s="14">
        <v>9</v>
      </c>
      <c r="B16" s="14">
        <v>8</v>
      </c>
      <c r="C16" s="8" t="s">
        <v>45</v>
      </c>
      <c r="D16" s="30" t="s">
        <v>32</v>
      </c>
      <c r="E16" s="31" t="s">
        <v>47</v>
      </c>
      <c r="F16" s="45">
        <f xml:space="preserve"> AB16+AQ16+BE16+BS16+CG16</f>
        <v>289.79479583876929</v>
      </c>
      <c r="G16" s="29">
        <f>H16+I16+J16</f>
        <v>430.71000000000004</v>
      </c>
      <c r="H16" s="22">
        <f>X16+AM16+BA16+BO16+CC16+CO16+CZ16+DK16</f>
        <v>206.71</v>
      </c>
      <c r="I16" s="7">
        <f>Z16+AO16+BC16+BQ16+CE16+CQ16+DB16+DM16</f>
        <v>5</v>
      </c>
      <c r="J16" s="32">
        <f>R16+AG16+AU16+BI16+BW16+CJ16+CU16+DF16</f>
        <v>219</v>
      </c>
      <c r="K16" s="12">
        <v>59.94</v>
      </c>
      <c r="L16" s="2"/>
      <c r="M16" s="2"/>
      <c r="N16" s="2"/>
      <c r="O16" s="2"/>
      <c r="P16" s="2"/>
      <c r="Q16" s="2"/>
      <c r="R16" s="3">
        <v>180</v>
      </c>
      <c r="S16" s="3"/>
      <c r="T16" s="3"/>
      <c r="U16" s="3"/>
      <c r="V16" s="3"/>
      <c r="W16" s="13"/>
      <c r="X16" s="6">
        <f>K16+L16+M16+N16+O16+P16+Q16</f>
        <v>59.94</v>
      </c>
      <c r="Y16" s="10">
        <f>R16</f>
        <v>180</v>
      </c>
      <c r="Z16" s="3">
        <f>(S16*5)+(T16*10)+(U16*15)+(V16*10)+(W16*20)</f>
        <v>0</v>
      </c>
      <c r="AA16" s="33">
        <f>X16+Y16+Z16</f>
        <v>239.94</v>
      </c>
      <c r="AB16" s="44">
        <f>(MIN(AA$5:AA$29)/AA16)*100</f>
        <v>19.775777277652747</v>
      </c>
      <c r="AC16" s="12">
        <v>45.43</v>
      </c>
      <c r="AD16" s="2"/>
      <c r="AE16" s="2"/>
      <c r="AF16" s="2"/>
      <c r="AG16" s="3">
        <v>4</v>
      </c>
      <c r="AH16" s="3"/>
      <c r="AI16" s="3"/>
      <c r="AJ16" s="3"/>
      <c r="AK16" s="3"/>
      <c r="AL16" s="3"/>
      <c r="AM16" s="6">
        <f>AC16+AD16+AE16+AF16</f>
        <v>45.43</v>
      </c>
      <c r="AN16" s="10">
        <f>AG16</f>
        <v>4</v>
      </c>
      <c r="AO16" s="3">
        <f>(AH16*5)+(AI16*10)+(AJ16*15)+(AK16*10)+(AL16*20)</f>
        <v>0</v>
      </c>
      <c r="AP16" s="11">
        <f>AM16+AN16+AO16</f>
        <v>49.43</v>
      </c>
      <c r="AQ16" s="44">
        <f>(MIN(AP$5:AP$29)/AP16)*100</f>
        <v>60.853732551082338</v>
      </c>
      <c r="AR16" s="12">
        <v>18.920000000000002</v>
      </c>
      <c r="AS16" s="2"/>
      <c r="AT16" s="2"/>
      <c r="AU16" s="3">
        <v>7</v>
      </c>
      <c r="AV16" s="3"/>
      <c r="AW16" s="3"/>
      <c r="AX16" s="3"/>
      <c r="AY16" s="3"/>
      <c r="AZ16" s="3"/>
      <c r="BA16" s="6">
        <f>AR16+AS16+AT16</f>
        <v>18.920000000000002</v>
      </c>
      <c r="BB16" s="10">
        <f>AU16</f>
        <v>7</v>
      </c>
      <c r="BC16" s="3">
        <f>(AV16*5)+(AW16*10)+(AX16*15)+(AY16*10)+(AZ16*20)</f>
        <v>0</v>
      </c>
      <c r="BD16" s="11">
        <f>BA16+BB16+BC16</f>
        <v>25.92</v>
      </c>
      <c r="BE16" s="44">
        <f>(MIN(BD$5:BD$29)/BD16)*100</f>
        <v>77.739197530864189</v>
      </c>
      <c r="BF16" s="12">
        <v>32.880000000000003</v>
      </c>
      <c r="BG16" s="2"/>
      <c r="BH16" s="2"/>
      <c r="BI16" s="3">
        <v>4</v>
      </c>
      <c r="BJ16" s="3"/>
      <c r="BK16" s="3"/>
      <c r="BL16" s="3"/>
      <c r="BM16" s="3"/>
      <c r="BN16" s="3"/>
      <c r="BO16" s="6">
        <f>BF16+BG16+BH16</f>
        <v>32.880000000000003</v>
      </c>
      <c r="BP16" s="10">
        <f>BI16</f>
        <v>4</v>
      </c>
      <c r="BQ16" s="3">
        <f>(BJ16*5)+(BK16*10)+(BL16*15)+(BM16*10)+(BN16*20)</f>
        <v>0</v>
      </c>
      <c r="BR16" s="33">
        <f>BO16+BP16+BQ16</f>
        <v>36.880000000000003</v>
      </c>
      <c r="BS16" s="44">
        <f>(MIN(BR$5:BR$29)/BR16)*100</f>
        <v>73.264642082429503</v>
      </c>
      <c r="BT16" s="12">
        <v>49.54</v>
      </c>
      <c r="BU16" s="2"/>
      <c r="BV16" s="2"/>
      <c r="BW16" s="3">
        <v>24</v>
      </c>
      <c r="BX16" s="3">
        <v>1</v>
      </c>
      <c r="BY16" s="3"/>
      <c r="BZ16" s="3"/>
      <c r="CA16" s="3"/>
      <c r="CB16" s="3"/>
      <c r="CC16" s="6">
        <f>BT16+BU16+BV16</f>
        <v>49.54</v>
      </c>
      <c r="CD16" s="10">
        <f>BW16</f>
        <v>24</v>
      </c>
      <c r="CE16" s="3">
        <f>(BX16*5)+(BY16*10)+(BZ16*15)+(CA16*10)+(CB16*20)</f>
        <v>5</v>
      </c>
      <c r="CF16" s="11">
        <f>CC16+CD16+CE16</f>
        <v>78.539999999999992</v>
      </c>
      <c r="CG16" s="44">
        <f>(MIN(CF$5:CF$29)/CF16)*100</f>
        <v>58.161446396740523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CI16</f>
        <v>0</v>
      </c>
      <c r="CQ16" s="3">
        <f>(CK16*3)+(CL16*5)+(CM16*5)+(CN16*20)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CT16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DE16</f>
        <v>0</v>
      </c>
      <c r="DM16" s="3">
        <f>(DG16*3)+(DH16*5)+(DI16*5)+(DJ16*20)</f>
        <v>0</v>
      </c>
      <c r="DN16" s="11">
        <f>DK16+DL16+DM16</f>
        <v>0</v>
      </c>
    </row>
    <row r="17" spans="1:118" ht="15" x14ac:dyDescent="0.2">
      <c r="A17" s="14">
        <v>10</v>
      </c>
      <c r="B17" s="14">
        <v>9</v>
      </c>
      <c r="C17" s="8" t="s">
        <v>66</v>
      </c>
      <c r="D17" s="31" t="s">
        <v>32</v>
      </c>
      <c r="E17" s="30" t="s">
        <v>47</v>
      </c>
      <c r="F17" s="45">
        <f xml:space="preserve"> AB17+AQ17+BE17+BS17+CG17</f>
        <v>288.45156679805666</v>
      </c>
      <c r="G17" s="29">
        <f>H17+I17+J17</f>
        <v>294.99</v>
      </c>
      <c r="H17" s="22">
        <f>X17+AM17+BA17+BO17+CC17+CO17+CZ17+DK17</f>
        <v>182.99</v>
      </c>
      <c r="I17" s="7">
        <f>Z17+AO17+BC17+BQ17+CE17+CQ17+DB17+DM17</f>
        <v>15</v>
      </c>
      <c r="J17" s="24">
        <f>R17+AG17+AU17+BI17+BW17+CJ17+CU17+DF17</f>
        <v>97</v>
      </c>
      <c r="K17" s="12">
        <v>40.840000000000003</v>
      </c>
      <c r="L17" s="2"/>
      <c r="M17" s="2"/>
      <c r="N17" s="2"/>
      <c r="O17" s="2"/>
      <c r="P17" s="2"/>
      <c r="Q17" s="2"/>
      <c r="R17" s="3">
        <v>30</v>
      </c>
      <c r="S17" s="3"/>
      <c r="T17" s="3"/>
      <c r="U17" s="3"/>
      <c r="V17" s="3"/>
      <c r="W17" s="13"/>
      <c r="X17" s="6">
        <f>K17+L17+M17+N17+O17+P17+Q17</f>
        <v>40.840000000000003</v>
      </c>
      <c r="Y17" s="10">
        <f>R17</f>
        <v>30</v>
      </c>
      <c r="Z17" s="3">
        <f>(S17*5)+(T17*10)+(U17*15)+(V17*10)+(W17*20)</f>
        <v>0</v>
      </c>
      <c r="AA17" s="33">
        <f>X17+Y17+Z17</f>
        <v>70.84</v>
      </c>
      <c r="AB17" s="44">
        <f>(MIN(AA$5:AA$29)/AA17)*100</f>
        <v>66.981931112365899</v>
      </c>
      <c r="AC17" s="12">
        <v>40.46</v>
      </c>
      <c r="AD17" s="2"/>
      <c r="AE17" s="2"/>
      <c r="AF17" s="2"/>
      <c r="AG17" s="3">
        <v>15</v>
      </c>
      <c r="AH17" s="3"/>
      <c r="AI17" s="3"/>
      <c r="AJ17" s="3"/>
      <c r="AK17" s="3"/>
      <c r="AL17" s="3"/>
      <c r="AM17" s="6">
        <f>AC17+AD17+AE17+AF17</f>
        <v>40.46</v>
      </c>
      <c r="AN17" s="10">
        <f>AG17</f>
        <v>15</v>
      </c>
      <c r="AO17" s="3">
        <f>(AH17*5)+(AI17*10)+(AJ17*15)+(AK17*10)+(AL17*20)</f>
        <v>0</v>
      </c>
      <c r="AP17" s="11">
        <f>AM17+AN17+AO17</f>
        <v>55.46</v>
      </c>
      <c r="AQ17" s="44">
        <f>(MIN(AP$5:AP$29)/AP17)*100</f>
        <v>54.237288135593218</v>
      </c>
      <c r="AR17" s="12">
        <v>17.149999999999999</v>
      </c>
      <c r="AS17" s="2"/>
      <c r="AT17" s="2"/>
      <c r="AU17" s="3">
        <v>18</v>
      </c>
      <c r="AV17" s="3"/>
      <c r="AW17" s="3"/>
      <c r="AX17" s="3"/>
      <c r="AY17" s="3"/>
      <c r="AZ17" s="3"/>
      <c r="BA17" s="6">
        <f>AR17+AS17+AT17</f>
        <v>17.149999999999999</v>
      </c>
      <c r="BB17" s="10">
        <f>AU17</f>
        <v>18</v>
      </c>
      <c r="BC17" s="3">
        <f>(AV17*5)+(AW17*10)+(AX17*15)+(AY17*10)+(AZ17*20)</f>
        <v>0</v>
      </c>
      <c r="BD17" s="11">
        <f>BA17+BB17+BC17</f>
        <v>35.15</v>
      </c>
      <c r="BE17" s="44">
        <f>(MIN(BD$5:BD$29)/BD17)*100</f>
        <v>57.325746799431009</v>
      </c>
      <c r="BF17" s="12">
        <v>39.619999999999997</v>
      </c>
      <c r="BG17" s="2"/>
      <c r="BH17" s="2"/>
      <c r="BI17" s="3">
        <v>8</v>
      </c>
      <c r="BJ17" s="3"/>
      <c r="BK17" s="3"/>
      <c r="BL17" s="3"/>
      <c r="BM17" s="3"/>
      <c r="BN17" s="3"/>
      <c r="BO17" s="6">
        <f>BF17+BG17+BH17</f>
        <v>39.619999999999997</v>
      </c>
      <c r="BP17" s="10">
        <f>BI17</f>
        <v>8</v>
      </c>
      <c r="BQ17" s="3">
        <f>(BJ17*5)+(BK17*10)+(BL17*15)+(BM17*10)+(BN17*20)</f>
        <v>0</v>
      </c>
      <c r="BR17" s="33">
        <f>BO17+BP17+BQ17</f>
        <v>47.62</v>
      </c>
      <c r="BS17" s="44">
        <f>(MIN(BR$5:BR$29)/BR17)*100</f>
        <v>56.740865182696339</v>
      </c>
      <c r="BT17" s="12">
        <v>44.92</v>
      </c>
      <c r="BU17" s="2"/>
      <c r="BV17" s="2"/>
      <c r="BW17" s="3">
        <v>26</v>
      </c>
      <c r="BX17" s="3">
        <v>1</v>
      </c>
      <c r="BY17" s="3"/>
      <c r="BZ17" s="3"/>
      <c r="CA17" s="3">
        <v>1</v>
      </c>
      <c r="CB17" s="3"/>
      <c r="CC17" s="6">
        <f>BT17+BU17+BV17</f>
        <v>44.92</v>
      </c>
      <c r="CD17" s="10">
        <f>BW17</f>
        <v>26</v>
      </c>
      <c r="CE17" s="3">
        <f>(BX17*5)+(BY17*10)+(BZ17*15)+(CA17*10)+(CB17*20)</f>
        <v>15</v>
      </c>
      <c r="CF17" s="11">
        <f>CC17+CD17+CE17</f>
        <v>85.92</v>
      </c>
      <c r="CG17" s="44">
        <f>(MIN(CF$5:CF$29)/CF17)*100</f>
        <v>53.165735567970209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CI17</f>
        <v>0</v>
      </c>
      <c r="CQ17" s="3">
        <f>(CK17*3)+(CL17*5)+(CM17*5)+(CN17*20)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CT17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DE17</f>
        <v>0</v>
      </c>
      <c r="DM17" s="3">
        <f>(DG17*3)+(DH17*5)+(DI17*5)+(DJ17*20)</f>
        <v>0</v>
      </c>
      <c r="DN17" s="11">
        <f>DK17+DL17+DM17</f>
        <v>0</v>
      </c>
    </row>
    <row r="18" spans="1:118" ht="15" x14ac:dyDescent="0.2">
      <c r="A18" s="14">
        <v>11</v>
      </c>
      <c r="B18" s="14">
        <v>10</v>
      </c>
      <c r="C18" s="8" t="s">
        <v>54</v>
      </c>
      <c r="D18" s="31" t="s">
        <v>32</v>
      </c>
      <c r="E18" s="30" t="s">
        <v>47</v>
      </c>
      <c r="F18" s="45">
        <f xml:space="preserve"> AB18+AQ18+BE18+BS18+CG18</f>
        <v>284.65814381627013</v>
      </c>
      <c r="G18" s="29">
        <f>H18+I18+J18</f>
        <v>298.63</v>
      </c>
      <c r="H18" s="22">
        <f>X18+AM18+BA18+BO18+CC18+CO18+CZ18+DK18</f>
        <v>265.63</v>
      </c>
      <c r="I18" s="7">
        <f>Z18+AO18+BC18+BQ18+CE18+CQ18+DB18+DM18</f>
        <v>10</v>
      </c>
      <c r="J18" s="24">
        <f>R18+AG18+AU18+BI18+BW18+CJ18+CU18+DF18</f>
        <v>23</v>
      </c>
      <c r="K18" s="12">
        <v>69.02</v>
      </c>
      <c r="L18" s="2"/>
      <c r="M18" s="2"/>
      <c r="N18" s="2"/>
      <c r="O18" s="2"/>
      <c r="P18" s="2"/>
      <c r="Q18" s="2"/>
      <c r="R18" s="3">
        <v>10</v>
      </c>
      <c r="S18" s="3"/>
      <c r="T18" s="3"/>
      <c r="U18" s="3"/>
      <c r="V18" s="3"/>
      <c r="W18" s="13"/>
      <c r="X18" s="6">
        <f>K18+L18+M18+N18+O18+P18+Q18</f>
        <v>69.02</v>
      </c>
      <c r="Y18" s="10">
        <f>R18</f>
        <v>10</v>
      </c>
      <c r="Z18" s="3">
        <f>(S18*5)+(T18*10)+(U18*15)+(V18*10)+(W18*20)</f>
        <v>0</v>
      </c>
      <c r="AA18" s="33">
        <f>X18+Y18+Z18</f>
        <v>79.02</v>
      </c>
      <c r="AB18" s="44">
        <f>(MIN(AA$5:AA$29)/AA18)*100</f>
        <v>60.048089091369285</v>
      </c>
      <c r="AC18" s="12">
        <v>48.07</v>
      </c>
      <c r="AD18" s="2"/>
      <c r="AE18" s="2"/>
      <c r="AF18" s="2"/>
      <c r="AG18" s="3">
        <v>12</v>
      </c>
      <c r="AH18" s="3"/>
      <c r="AI18" s="3"/>
      <c r="AJ18" s="3"/>
      <c r="AK18" s="3">
        <v>1</v>
      </c>
      <c r="AL18" s="3"/>
      <c r="AM18" s="6">
        <f>AC18+AD18+AE18+AF18</f>
        <v>48.07</v>
      </c>
      <c r="AN18" s="10">
        <f>AG18</f>
        <v>12</v>
      </c>
      <c r="AO18" s="3">
        <f>(AH18*5)+(AI18*10)+(AJ18*15)+(AK18*10)+(AL18*20)</f>
        <v>10</v>
      </c>
      <c r="AP18" s="11">
        <f>AM18+AN18+AO18</f>
        <v>70.069999999999993</v>
      </c>
      <c r="AQ18" s="44">
        <f>(MIN(AP$5:AP$29)/AP18)*100</f>
        <v>42.92850007135722</v>
      </c>
      <c r="AR18" s="12">
        <v>36.619999999999997</v>
      </c>
      <c r="AS18" s="2"/>
      <c r="AT18" s="2"/>
      <c r="AU18" s="3">
        <v>1</v>
      </c>
      <c r="AV18" s="3"/>
      <c r="AW18" s="3"/>
      <c r="AX18" s="3"/>
      <c r="AY18" s="3"/>
      <c r="AZ18" s="3"/>
      <c r="BA18" s="6">
        <f>AR18+AS18+AT18</f>
        <v>36.619999999999997</v>
      </c>
      <c r="BB18" s="10">
        <f>AU18</f>
        <v>1</v>
      </c>
      <c r="BC18" s="3">
        <f>(AV18*5)+(AW18*10)+(AX18*15)+(AY18*10)+(AZ18*20)</f>
        <v>0</v>
      </c>
      <c r="BD18" s="11">
        <f>BA18+BB18+BC18</f>
        <v>37.619999999999997</v>
      </c>
      <c r="BE18" s="44">
        <f>(MIN(BD$5:BD$29)/BD18)*100</f>
        <v>53.561935140882511</v>
      </c>
      <c r="BF18" s="12">
        <v>45.65</v>
      </c>
      <c r="BG18" s="2"/>
      <c r="BH18" s="2"/>
      <c r="BI18" s="3">
        <v>0</v>
      </c>
      <c r="BJ18" s="3"/>
      <c r="BK18" s="3"/>
      <c r="BL18" s="3"/>
      <c r="BM18" s="3"/>
      <c r="BN18" s="3"/>
      <c r="BO18" s="6">
        <f>BF18+BG18+BH18</f>
        <v>45.65</v>
      </c>
      <c r="BP18" s="10">
        <f>BI18</f>
        <v>0</v>
      </c>
      <c r="BQ18" s="3">
        <f>(BJ18*5)+(BK18*10)+(BL18*15)+(BM18*10)+(BN18*20)</f>
        <v>0</v>
      </c>
      <c r="BR18" s="33">
        <f>BO18+BP18+BQ18</f>
        <v>45.65</v>
      </c>
      <c r="BS18" s="44">
        <f>(MIN(BR$5:BR$29)/BR18)*100</f>
        <v>59.189485213581605</v>
      </c>
      <c r="BT18" s="12">
        <v>66.27</v>
      </c>
      <c r="BU18" s="2"/>
      <c r="BV18" s="2"/>
      <c r="BW18" s="3">
        <v>0</v>
      </c>
      <c r="BX18" s="3"/>
      <c r="BY18" s="3"/>
      <c r="BZ18" s="3"/>
      <c r="CA18" s="3"/>
      <c r="CB18" s="3"/>
      <c r="CC18" s="6">
        <f>BT18+BU18+BV18</f>
        <v>66.27</v>
      </c>
      <c r="CD18" s="10">
        <f>BW18</f>
        <v>0</v>
      </c>
      <c r="CE18" s="3">
        <f>(BX18*5)+(BY18*10)+(BZ18*15)+(CA18*10)+(CB18*20)</f>
        <v>0</v>
      </c>
      <c r="CF18" s="11">
        <f>CC18+CD18+CE18</f>
        <v>66.27</v>
      </c>
      <c r="CG18" s="44">
        <f>(MIN(CF$5:CF$29)/CF18)*100</f>
        <v>68.930134299079526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CI18</f>
        <v>0</v>
      </c>
      <c r="CQ18" s="3">
        <f>(CK18*3)+(CL18*5)+(CM18*5)+(CN18*20)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CT18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DE18</f>
        <v>0</v>
      </c>
      <c r="DM18" s="3">
        <f>(DG18*3)+(DH18*5)+(DI18*5)+(DJ18*20)</f>
        <v>0</v>
      </c>
      <c r="DN18" s="11">
        <f>DK18+DL18+DM18</f>
        <v>0</v>
      </c>
    </row>
    <row r="19" spans="1:118" ht="15" x14ac:dyDescent="0.2">
      <c r="A19" s="14">
        <v>13</v>
      </c>
      <c r="B19" s="14">
        <v>11</v>
      </c>
      <c r="C19" s="8" t="s">
        <v>72</v>
      </c>
      <c r="D19" s="31" t="s">
        <v>32</v>
      </c>
      <c r="E19" s="30" t="s">
        <v>47</v>
      </c>
      <c r="F19" s="45">
        <f xml:space="preserve"> AB19+AQ19+BE19+BS19+CG19</f>
        <v>277.19268108532088</v>
      </c>
      <c r="G19" s="29">
        <f>H19+I19+J19</f>
        <v>320.45999999999998</v>
      </c>
      <c r="H19" s="22">
        <f>X19+AM19+BA19+BO19+CC19+CO19+CZ19+DK19</f>
        <v>272.45999999999998</v>
      </c>
      <c r="I19" s="7">
        <f>Z19+AO19+BC19+BQ19+CE19+CQ19+DB19+DM19</f>
        <v>10</v>
      </c>
      <c r="J19" s="24">
        <f>R19+AG19+AU19+BI19+BW19+CJ19+CU19+DF19</f>
        <v>38</v>
      </c>
      <c r="K19" s="12">
        <v>90</v>
      </c>
      <c r="L19" s="2"/>
      <c r="M19" s="2"/>
      <c r="N19" s="2"/>
      <c r="O19" s="2"/>
      <c r="P19" s="2"/>
      <c r="Q19" s="2"/>
      <c r="R19" s="3">
        <v>20</v>
      </c>
      <c r="S19" s="3"/>
      <c r="T19" s="3"/>
      <c r="U19" s="3"/>
      <c r="V19" s="3"/>
      <c r="W19" s="13"/>
      <c r="X19" s="6">
        <f>K19+L19+M19+N19+O19+P19+Q19</f>
        <v>90</v>
      </c>
      <c r="Y19" s="10">
        <f>R19</f>
        <v>20</v>
      </c>
      <c r="Z19" s="3">
        <f>(S19*5)+(T19*10)+(U19*15)+(V19*10)+(W19*20)</f>
        <v>0</v>
      </c>
      <c r="AA19" s="33">
        <f>X19+Y19+Z19</f>
        <v>110</v>
      </c>
      <c r="AB19" s="44">
        <f>(MIN(AA$5:AA$29)/AA19)*100</f>
        <v>43.13636363636364</v>
      </c>
      <c r="AC19" s="12">
        <v>43.69</v>
      </c>
      <c r="AD19" s="2"/>
      <c r="AE19" s="2"/>
      <c r="AF19" s="2"/>
      <c r="AG19" s="3">
        <v>1</v>
      </c>
      <c r="AH19" s="3"/>
      <c r="AI19" s="3"/>
      <c r="AJ19" s="3"/>
      <c r="AK19" s="3"/>
      <c r="AL19" s="3"/>
      <c r="AM19" s="6">
        <f>AC19+AD19+AE19+AF19</f>
        <v>43.69</v>
      </c>
      <c r="AN19" s="10">
        <f>AG19</f>
        <v>1</v>
      </c>
      <c r="AO19" s="3">
        <f>(AH19*5)+(AI19*10)+(AJ19*15)+(AK19*10)+(AL19*20)</f>
        <v>0</v>
      </c>
      <c r="AP19" s="11">
        <f>AM19+AN19+AO19</f>
        <v>44.69</v>
      </c>
      <c r="AQ19" s="44">
        <f>(MIN(AP$5:AP$29)/AP19)*100</f>
        <v>67.308122622510624</v>
      </c>
      <c r="AR19" s="12">
        <v>29.51</v>
      </c>
      <c r="AS19" s="2"/>
      <c r="AT19" s="2"/>
      <c r="AU19" s="3">
        <v>15</v>
      </c>
      <c r="AV19" s="3"/>
      <c r="AW19" s="3"/>
      <c r="AX19" s="3"/>
      <c r="AY19" s="3"/>
      <c r="AZ19" s="3"/>
      <c r="BA19" s="6">
        <f>AR19+AS19+AT19</f>
        <v>29.51</v>
      </c>
      <c r="BB19" s="10">
        <f>AU19</f>
        <v>15</v>
      </c>
      <c r="BC19" s="3">
        <f>(AV19*5)+(AW19*10)+(AX19*15)+(AY19*10)+(AZ19*20)</f>
        <v>0</v>
      </c>
      <c r="BD19" s="11">
        <f>BA19+BB19+BC19</f>
        <v>44.510000000000005</v>
      </c>
      <c r="BE19" s="44">
        <f>(MIN(BD$5:BD$29)/BD19)*100</f>
        <v>45.270725679622551</v>
      </c>
      <c r="BF19" s="12">
        <v>41.63</v>
      </c>
      <c r="BG19" s="2"/>
      <c r="BH19" s="2"/>
      <c r="BI19" s="3">
        <v>1</v>
      </c>
      <c r="BJ19" s="3"/>
      <c r="BK19" s="3"/>
      <c r="BL19" s="3"/>
      <c r="BM19" s="3"/>
      <c r="BN19" s="3"/>
      <c r="BO19" s="6">
        <f>BF19+BG19+BH19</f>
        <v>41.63</v>
      </c>
      <c r="BP19" s="10">
        <f>BI19</f>
        <v>1</v>
      </c>
      <c r="BQ19" s="3">
        <f>(BJ19*5)+(BK19*10)+(BL19*15)+(BM19*10)+(BN19*20)</f>
        <v>0</v>
      </c>
      <c r="BR19" s="33">
        <f>BO19+BP19+BQ19</f>
        <v>42.63</v>
      </c>
      <c r="BS19" s="44">
        <f>(MIN(BR$5:BR$29)/BR19)*100</f>
        <v>63.382594417077179</v>
      </c>
      <c r="BT19" s="12">
        <v>67.63</v>
      </c>
      <c r="BU19" s="2"/>
      <c r="BV19" s="2"/>
      <c r="BW19" s="3">
        <v>1</v>
      </c>
      <c r="BX19" s="3">
        <v>2</v>
      </c>
      <c r="BY19" s="3"/>
      <c r="BZ19" s="3"/>
      <c r="CA19" s="3"/>
      <c r="CB19" s="3"/>
      <c r="CC19" s="6">
        <f>BT19+BU19+BV19</f>
        <v>67.63</v>
      </c>
      <c r="CD19" s="10">
        <f>BW19</f>
        <v>1</v>
      </c>
      <c r="CE19" s="3">
        <f>(BX19*5)+(BY19*10)+(BZ19*15)+(CA19*10)+(CB19*20)</f>
        <v>10</v>
      </c>
      <c r="CF19" s="11">
        <f>CC19+CD19+CE19</f>
        <v>78.63</v>
      </c>
      <c r="CG19" s="44">
        <f>(MIN(CF$5:CF$29)/CF19)*100</f>
        <v>58.094874729746913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CI19</f>
        <v>0</v>
      </c>
      <c r="CQ19" s="3">
        <f>(CK19*3)+(CL19*5)+(CM19*5)+(CN19*20)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CT19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DE19</f>
        <v>0</v>
      </c>
      <c r="DM19" s="3">
        <f>(DG19*3)+(DH19*5)+(DI19*5)+(DJ19*20)</f>
        <v>0</v>
      </c>
      <c r="DN19" s="11">
        <f>DK19+DL19+DM19</f>
        <v>0</v>
      </c>
    </row>
    <row r="20" spans="1:118" ht="15" x14ac:dyDescent="0.2">
      <c r="A20" s="14">
        <v>14</v>
      </c>
      <c r="B20" s="14">
        <v>12</v>
      </c>
      <c r="C20" s="8" t="s">
        <v>50</v>
      </c>
      <c r="D20" s="31" t="s">
        <v>32</v>
      </c>
      <c r="E20" s="30" t="s">
        <v>47</v>
      </c>
      <c r="F20" s="45">
        <f xml:space="preserve"> AB20+AQ20+BE20+BS20+CG20</f>
        <v>264.35465251900735</v>
      </c>
      <c r="G20" s="29">
        <f>H20+I20+J20</f>
        <v>330.92999999999995</v>
      </c>
      <c r="H20" s="22">
        <f>X20+AM20+BA20+BO20+CC20+CO20+CZ20+DK20</f>
        <v>268.92999999999995</v>
      </c>
      <c r="I20" s="7">
        <f>Z20+AO20+BC20+BQ20+CE20+CQ20+DB20+DM20</f>
        <v>0</v>
      </c>
      <c r="J20" s="24">
        <f>R20+AG20+AU20+BI20+BW20+CJ20+CU20+DF20</f>
        <v>62</v>
      </c>
      <c r="K20" s="12">
        <v>70.97</v>
      </c>
      <c r="L20" s="2"/>
      <c r="M20" s="2"/>
      <c r="N20" s="2"/>
      <c r="O20" s="2"/>
      <c r="P20" s="2"/>
      <c r="Q20" s="2"/>
      <c r="R20" s="3">
        <v>40</v>
      </c>
      <c r="S20" s="3"/>
      <c r="T20" s="3"/>
      <c r="U20" s="3"/>
      <c r="V20" s="3"/>
      <c r="W20" s="13"/>
      <c r="X20" s="6">
        <f>K20+L20+M20+N20+O20+P20+Q20</f>
        <v>70.97</v>
      </c>
      <c r="Y20" s="10">
        <f>R20</f>
        <v>40</v>
      </c>
      <c r="Z20" s="3">
        <f>(S20*5)+(T20*10)+(U20*15)+(V20*10)+(W20*20)</f>
        <v>0</v>
      </c>
      <c r="AA20" s="33">
        <f>X20+Y20+Z20</f>
        <v>110.97</v>
      </c>
      <c r="AB20" s="44">
        <f>(MIN(AA$5:AA$29)/AA20)*100</f>
        <v>42.759304316481931</v>
      </c>
      <c r="AC20" s="12">
        <v>43.82</v>
      </c>
      <c r="AD20" s="2"/>
      <c r="AE20" s="2"/>
      <c r="AF20" s="2"/>
      <c r="AG20" s="3">
        <v>1</v>
      </c>
      <c r="AH20" s="3"/>
      <c r="AI20" s="3"/>
      <c r="AJ20" s="3"/>
      <c r="AK20" s="3"/>
      <c r="AL20" s="3"/>
      <c r="AM20" s="6">
        <f>AC20+AD20+AE20+AF20</f>
        <v>43.82</v>
      </c>
      <c r="AN20" s="10">
        <f>AG20</f>
        <v>1</v>
      </c>
      <c r="AO20" s="3">
        <f>(AH20*5)+(AI20*10)+(AJ20*15)+(AK20*10)+(AL20*20)</f>
        <v>0</v>
      </c>
      <c r="AP20" s="11">
        <f>AM20+AN20+AO20</f>
        <v>44.82</v>
      </c>
      <c r="AQ20" s="44">
        <f>(MIN(AP$5:AP$29)/AP20)*100</f>
        <v>67.11289602855868</v>
      </c>
      <c r="AR20" s="12">
        <v>35.26</v>
      </c>
      <c r="AS20" s="2"/>
      <c r="AT20" s="2"/>
      <c r="AU20" s="3">
        <v>14</v>
      </c>
      <c r="AV20" s="3"/>
      <c r="AW20" s="3"/>
      <c r="AX20" s="3"/>
      <c r="AY20" s="3"/>
      <c r="AZ20" s="3"/>
      <c r="BA20" s="6">
        <f>AR20+AS20+AT20</f>
        <v>35.26</v>
      </c>
      <c r="BB20" s="10">
        <f>AU20</f>
        <v>14</v>
      </c>
      <c r="BC20" s="3">
        <f>(AV20*5)+(AW20*10)+(AX20*15)+(AY20*10)+(AZ20*20)</f>
        <v>0</v>
      </c>
      <c r="BD20" s="11">
        <f>BA20+BB20+BC20</f>
        <v>49.26</v>
      </c>
      <c r="BE20" s="44">
        <f>(MIN(BD$5:BD$29)/BD20)*100</f>
        <v>40.90539991879821</v>
      </c>
      <c r="BF20" s="12">
        <v>52.31</v>
      </c>
      <c r="BG20" s="2"/>
      <c r="BH20" s="2"/>
      <c r="BI20" s="3">
        <v>2</v>
      </c>
      <c r="BJ20" s="3"/>
      <c r="BK20" s="3"/>
      <c r="BL20" s="3"/>
      <c r="BM20" s="3"/>
      <c r="BN20" s="3"/>
      <c r="BO20" s="6">
        <f>BF20+BG20+BH20</f>
        <v>52.31</v>
      </c>
      <c r="BP20" s="10">
        <f>BI20</f>
        <v>2</v>
      </c>
      <c r="BQ20" s="3">
        <f>(BJ20*5)+(BK20*10)+(BL20*15)+(BM20*10)+(BN20*20)</f>
        <v>0</v>
      </c>
      <c r="BR20" s="33">
        <f>BO20+BP20+BQ20</f>
        <v>54.31</v>
      </c>
      <c r="BS20" s="44">
        <f>(MIN(BR$5:BR$29)/BR20)*100</f>
        <v>49.751426993187252</v>
      </c>
      <c r="BT20" s="12">
        <v>66.569999999999993</v>
      </c>
      <c r="BU20" s="2"/>
      <c r="BV20" s="2"/>
      <c r="BW20" s="3">
        <v>5</v>
      </c>
      <c r="BX20" s="3"/>
      <c r="BY20" s="3"/>
      <c r="BZ20" s="3"/>
      <c r="CA20" s="3"/>
      <c r="CB20" s="3"/>
      <c r="CC20" s="6">
        <f>BT20+BU20+BV20</f>
        <v>66.569999999999993</v>
      </c>
      <c r="CD20" s="10">
        <f>BW20</f>
        <v>5</v>
      </c>
      <c r="CE20" s="3">
        <f>(BX20*5)+(BY20*10)+(BZ20*15)+(CA20*10)+(CB20*20)</f>
        <v>0</v>
      </c>
      <c r="CF20" s="11">
        <f>CC20+CD20+CE20</f>
        <v>71.569999999999993</v>
      </c>
      <c r="CG20" s="44">
        <f>(MIN(CF$5:CF$29)/CF20)*100</f>
        <v>63.82562526198128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CI20</f>
        <v>0</v>
      </c>
      <c r="CQ20" s="3">
        <f>(CK20*3)+(CL20*5)+(CM20*5)+(CN20*20)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CT20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DE20</f>
        <v>0</v>
      </c>
      <c r="DM20" s="3">
        <f>(DG20*3)+(DH20*5)+(DI20*5)+(DJ20*20)</f>
        <v>0</v>
      </c>
      <c r="DN20" s="11">
        <f>DK20+DL20+DM20</f>
        <v>0</v>
      </c>
    </row>
    <row r="21" spans="1:118" ht="15" x14ac:dyDescent="0.2">
      <c r="A21" s="14">
        <v>15</v>
      </c>
      <c r="B21" s="14">
        <v>13</v>
      </c>
      <c r="C21" s="8" t="s">
        <v>49</v>
      </c>
      <c r="D21" s="31" t="s">
        <v>32</v>
      </c>
      <c r="E21" s="30" t="s">
        <v>47</v>
      </c>
      <c r="F21" s="45">
        <f xml:space="preserve"> AB21+AQ21+BE21+BS21+CG21</f>
        <v>243.34414026625501</v>
      </c>
      <c r="G21" s="29">
        <f>H21+I21+J21</f>
        <v>387.40999999999997</v>
      </c>
      <c r="H21" s="22">
        <f>X21+AM21+BA21+BO21+CC21+CO21+CZ21+DK21</f>
        <v>247.40999999999997</v>
      </c>
      <c r="I21" s="7">
        <f>Z21+AO21+BC21+BQ21+CE21+CQ21+DB21+DM21</f>
        <v>5</v>
      </c>
      <c r="J21" s="24">
        <f>R21+AG21+AU21+BI21+BW21+CJ21+CU21+DF21</f>
        <v>135</v>
      </c>
      <c r="K21" s="12">
        <v>74.25</v>
      </c>
      <c r="L21" s="2"/>
      <c r="M21" s="2"/>
      <c r="N21" s="2"/>
      <c r="O21" s="2"/>
      <c r="P21" s="2"/>
      <c r="Q21" s="2"/>
      <c r="R21" s="3">
        <v>80</v>
      </c>
      <c r="S21" s="3"/>
      <c r="T21" s="3"/>
      <c r="U21" s="3"/>
      <c r="V21" s="3"/>
      <c r="W21" s="13"/>
      <c r="X21" s="6">
        <f>K21+L21+M21+N21+O21+P21+Q21</f>
        <v>74.25</v>
      </c>
      <c r="Y21" s="10">
        <f>R21</f>
        <v>80</v>
      </c>
      <c r="Z21" s="3">
        <f>(S21*5)+(T21*10)+(U21*15)+(V21*10)+(W21*20)</f>
        <v>0</v>
      </c>
      <c r="AA21" s="33">
        <f>X21+Y21+Z21</f>
        <v>154.25</v>
      </c>
      <c r="AB21" s="44">
        <f>(MIN(AA$5:AA$29)/AA21)*100</f>
        <v>30.76175040518639</v>
      </c>
      <c r="AC21" s="12">
        <v>31.14</v>
      </c>
      <c r="AD21" s="2"/>
      <c r="AE21" s="2"/>
      <c r="AF21" s="2"/>
      <c r="AG21" s="3">
        <v>42</v>
      </c>
      <c r="AH21" s="3"/>
      <c r="AI21" s="3"/>
      <c r="AJ21" s="3"/>
      <c r="AK21" s="3"/>
      <c r="AL21" s="3"/>
      <c r="AM21" s="6">
        <f>AC21+AD21+AE21+AF21</f>
        <v>31.14</v>
      </c>
      <c r="AN21" s="10">
        <f>AG21</f>
        <v>42</v>
      </c>
      <c r="AO21" s="3">
        <f>(AH21*5)+(AI21*10)+(AJ21*15)+(AK21*10)+(AL21*20)</f>
        <v>0</v>
      </c>
      <c r="AP21" s="11">
        <f>AM21+AN21+AO21</f>
        <v>73.14</v>
      </c>
      <c r="AQ21" s="44">
        <f>(MIN(AP$5:AP$29)/AP21)*100</f>
        <v>41.126606508066722</v>
      </c>
      <c r="AR21" s="12">
        <v>25.58</v>
      </c>
      <c r="AS21" s="2"/>
      <c r="AT21" s="2"/>
      <c r="AU21" s="3">
        <v>11</v>
      </c>
      <c r="AV21" s="3"/>
      <c r="AW21" s="3"/>
      <c r="AX21" s="3"/>
      <c r="AY21" s="3"/>
      <c r="AZ21" s="3"/>
      <c r="BA21" s="6">
        <f>AR21+AS21+AT21</f>
        <v>25.58</v>
      </c>
      <c r="BB21" s="10">
        <f>AU21</f>
        <v>11</v>
      </c>
      <c r="BC21" s="3">
        <f>(AV21*5)+(AW21*10)+(AX21*15)+(AY21*10)+(AZ21*20)</f>
        <v>0</v>
      </c>
      <c r="BD21" s="11">
        <f>BA21+BB21+BC21</f>
        <v>36.58</v>
      </c>
      <c r="BE21" s="44">
        <f>(MIN(BD$5:BD$29)/BD21)*100</f>
        <v>55.084745762711862</v>
      </c>
      <c r="BF21" s="12">
        <v>49.48</v>
      </c>
      <c r="BG21" s="2"/>
      <c r="BH21" s="2"/>
      <c r="BI21" s="3">
        <v>0</v>
      </c>
      <c r="BJ21" s="3"/>
      <c r="BK21" s="3"/>
      <c r="BL21" s="3"/>
      <c r="BM21" s="3"/>
      <c r="BN21" s="3"/>
      <c r="BO21" s="6">
        <f>BF21+BG21+BH21</f>
        <v>49.48</v>
      </c>
      <c r="BP21" s="10">
        <f>BI21</f>
        <v>0</v>
      </c>
      <c r="BQ21" s="3">
        <f>(BJ21*5)+(BK21*10)+(BL21*15)+(BM21*10)+(BN21*20)</f>
        <v>0</v>
      </c>
      <c r="BR21" s="33">
        <f>BO21+BP21+BQ21</f>
        <v>49.48</v>
      </c>
      <c r="BS21" s="44">
        <f>(MIN(BR$5:BR$29)/BR21)*100</f>
        <v>54.607922392886024</v>
      </c>
      <c r="BT21" s="12">
        <v>66.959999999999994</v>
      </c>
      <c r="BU21" s="2"/>
      <c r="BV21" s="2"/>
      <c r="BW21" s="3">
        <v>2</v>
      </c>
      <c r="BX21" s="3">
        <v>1</v>
      </c>
      <c r="BY21" s="3"/>
      <c r="BZ21" s="3"/>
      <c r="CA21" s="3"/>
      <c r="CB21" s="3"/>
      <c r="CC21" s="6">
        <f>BT21+BU21+BV21</f>
        <v>66.959999999999994</v>
      </c>
      <c r="CD21" s="10">
        <f>BW21</f>
        <v>2</v>
      </c>
      <c r="CE21" s="3">
        <f>(BX21*5)+(BY21*10)+(BZ21*15)+(CA21*10)+(CB21*20)</f>
        <v>5</v>
      </c>
      <c r="CF21" s="11">
        <f>CC21+CD21+CE21</f>
        <v>73.959999999999994</v>
      </c>
      <c r="CG21" s="44">
        <f>(MIN(CF$5:CF$29)/CF21)*100</f>
        <v>61.763115197404005</v>
      </c>
      <c r="CH21" s="12"/>
      <c r="CI21" s="2"/>
      <c r="CJ21" s="3"/>
      <c r="CK21" s="3"/>
      <c r="CL21" s="3"/>
      <c r="CM21" s="3"/>
      <c r="CN21" s="3"/>
      <c r="CO21" s="6">
        <f>CH21+CI21</f>
        <v>0</v>
      </c>
      <c r="CP21" s="10">
        <f>CI21</f>
        <v>0</v>
      </c>
      <c r="CQ21" s="3">
        <f>(CK21*3)+(CL21*5)+(CM21*5)+(CN21*20)</f>
        <v>0</v>
      </c>
      <c r="CR21" s="11">
        <f>CO21+CP21+CQ21</f>
        <v>0</v>
      </c>
      <c r="CS21" s="12"/>
      <c r="CT21" s="2"/>
      <c r="CU21" s="3"/>
      <c r="CV21" s="3"/>
      <c r="CW21" s="3"/>
      <c r="CX21" s="3"/>
      <c r="CY21" s="3"/>
      <c r="CZ21" s="6">
        <f>CS21+CT21</f>
        <v>0</v>
      </c>
      <c r="DA21" s="10">
        <f>CT21</f>
        <v>0</v>
      </c>
      <c r="DB21" s="3">
        <f>(CV21*3)+(CW21*5)+(CX21*5)+(CY21*20)</f>
        <v>0</v>
      </c>
      <c r="DC21" s="11">
        <f>CZ21+DA21+DB21</f>
        <v>0</v>
      </c>
      <c r="DD21" s="12"/>
      <c r="DE21" s="2"/>
      <c r="DF21" s="3"/>
      <c r="DG21" s="3"/>
      <c r="DH21" s="3"/>
      <c r="DI21" s="3"/>
      <c r="DJ21" s="3"/>
      <c r="DK21" s="6">
        <f>DD21+DE21</f>
        <v>0</v>
      </c>
      <c r="DL21" s="10">
        <f>DE21</f>
        <v>0</v>
      </c>
      <c r="DM21" s="3">
        <f>(DG21*3)+(DH21*5)+(DI21*5)+(DJ21*20)</f>
        <v>0</v>
      </c>
      <c r="DN21" s="11">
        <f>DK21+DL21+DM21</f>
        <v>0</v>
      </c>
    </row>
    <row r="22" spans="1:118" ht="15" x14ac:dyDescent="0.2">
      <c r="A22" s="14">
        <v>16</v>
      </c>
      <c r="B22" s="14">
        <v>14</v>
      </c>
      <c r="C22" s="8" t="s">
        <v>40</v>
      </c>
      <c r="D22" s="31" t="s">
        <v>32</v>
      </c>
      <c r="E22" s="30" t="s">
        <v>47</v>
      </c>
      <c r="F22" s="45">
        <f xml:space="preserve"> AB22+AQ22+BE22+BS22+CG22</f>
        <v>232.24925813672044</v>
      </c>
      <c r="G22" s="29">
        <f>H22+I22+J22</f>
        <v>489.96999999999997</v>
      </c>
      <c r="H22" s="22">
        <f>X22+AM22+BA22+BO22+CC22+CO22+CZ22+DK22</f>
        <v>287.96999999999997</v>
      </c>
      <c r="I22" s="7">
        <f>Z22+AO22+BC22+BQ22+CE22+CQ22+DB22+DM22</f>
        <v>5</v>
      </c>
      <c r="J22" s="24">
        <f>R22+AG22+AU22+BI22+BW22+CJ22+CU22+DF22</f>
        <v>197</v>
      </c>
      <c r="K22" s="12">
        <v>89.07</v>
      </c>
      <c r="L22" s="2"/>
      <c r="M22" s="2"/>
      <c r="N22" s="2"/>
      <c r="O22" s="2"/>
      <c r="P22" s="2"/>
      <c r="Q22" s="2"/>
      <c r="R22" s="3">
        <v>170</v>
      </c>
      <c r="S22" s="3"/>
      <c r="T22" s="3"/>
      <c r="U22" s="3"/>
      <c r="V22" s="3"/>
      <c r="W22" s="13"/>
      <c r="X22" s="6">
        <f>K22+L22+M22+N22+O22+P22+Q22</f>
        <v>89.07</v>
      </c>
      <c r="Y22" s="10">
        <f>R22</f>
        <v>170</v>
      </c>
      <c r="Z22" s="3">
        <f>(S22*5)+(T22*10)+(U22*15)+(V22*10)+(W22*20)</f>
        <v>0</v>
      </c>
      <c r="AA22" s="33">
        <f>X22+Y22+Z22</f>
        <v>259.07</v>
      </c>
      <c r="AB22" s="44">
        <f>(MIN(AA$5:AA$29)/AA22)*100</f>
        <v>18.315513181765546</v>
      </c>
      <c r="AC22" s="12">
        <v>46.29</v>
      </c>
      <c r="AD22" s="2"/>
      <c r="AE22" s="2"/>
      <c r="AF22" s="2"/>
      <c r="AG22" s="3">
        <v>13</v>
      </c>
      <c r="AH22" s="3"/>
      <c r="AI22" s="3"/>
      <c r="AJ22" s="3"/>
      <c r="AK22" s="3"/>
      <c r="AL22" s="3"/>
      <c r="AM22" s="6">
        <f>AC22+AD22+AE22+AF22</f>
        <v>46.29</v>
      </c>
      <c r="AN22" s="10">
        <f>AG22</f>
        <v>13</v>
      </c>
      <c r="AO22" s="3">
        <f>(AH22*5)+(AI22*10)+(AJ22*15)+(AK22*10)+(AL22*20)</f>
        <v>0</v>
      </c>
      <c r="AP22" s="11">
        <f>AM22+AN22+AO22</f>
        <v>59.29</v>
      </c>
      <c r="AQ22" s="44">
        <f>(MIN(AP$5:AP$29)/AP22)*100</f>
        <v>50.733681902513069</v>
      </c>
      <c r="AR22" s="12">
        <v>27.06</v>
      </c>
      <c r="AS22" s="2"/>
      <c r="AT22" s="2"/>
      <c r="AU22" s="3">
        <v>10</v>
      </c>
      <c r="AV22" s="3"/>
      <c r="AW22" s="3"/>
      <c r="AX22" s="3"/>
      <c r="AY22" s="3"/>
      <c r="AZ22" s="3"/>
      <c r="BA22" s="6">
        <f>AR22+AS22+AT22</f>
        <v>27.06</v>
      </c>
      <c r="BB22" s="10">
        <f>AU22</f>
        <v>10</v>
      </c>
      <c r="BC22" s="3">
        <f>(AV22*5)+(AW22*10)+(AX22*15)+(AY22*10)+(AZ22*20)</f>
        <v>0</v>
      </c>
      <c r="BD22" s="11">
        <f>BA22+BB22+BC22</f>
        <v>37.06</v>
      </c>
      <c r="BE22" s="44">
        <f>(MIN(BD$5:BD$29)/BD22)*100</f>
        <v>54.371289800323794</v>
      </c>
      <c r="BF22" s="12">
        <v>47.44</v>
      </c>
      <c r="BG22" s="2"/>
      <c r="BH22" s="2"/>
      <c r="BI22" s="3">
        <v>1</v>
      </c>
      <c r="BJ22" s="3"/>
      <c r="BK22" s="3"/>
      <c r="BL22" s="3"/>
      <c r="BM22" s="3"/>
      <c r="BN22" s="3"/>
      <c r="BO22" s="6">
        <f>BF22+BG22+BH22</f>
        <v>47.44</v>
      </c>
      <c r="BP22" s="10">
        <f>BI22</f>
        <v>1</v>
      </c>
      <c r="BQ22" s="3">
        <f>(BJ22*5)+(BK22*10)+(BL22*15)+(BM22*10)+(BN22*20)</f>
        <v>0</v>
      </c>
      <c r="BR22" s="33">
        <f>BO22+BP22+BQ22</f>
        <v>48.44</v>
      </c>
      <c r="BS22" s="44">
        <f>(MIN(BR$5:BR$29)/BR22)*100</f>
        <v>55.780346820809243</v>
      </c>
      <c r="BT22" s="12">
        <v>78.11</v>
      </c>
      <c r="BU22" s="2"/>
      <c r="BV22" s="2"/>
      <c r="BW22" s="3">
        <v>3</v>
      </c>
      <c r="BX22" s="3">
        <v>1</v>
      </c>
      <c r="BY22" s="3"/>
      <c r="BZ22" s="3"/>
      <c r="CA22" s="3"/>
      <c r="CB22" s="3"/>
      <c r="CC22" s="6">
        <f>BT22+BU22+BV22</f>
        <v>78.11</v>
      </c>
      <c r="CD22" s="10">
        <f>BW22</f>
        <v>3</v>
      </c>
      <c r="CE22" s="3">
        <f>(BX22*5)+(BY22*10)+(BZ22*15)+(CA22*10)+(CB22*20)</f>
        <v>5</v>
      </c>
      <c r="CF22" s="11">
        <f>CC22+CD22+CE22</f>
        <v>86.11</v>
      </c>
      <c r="CG22" s="44">
        <f>(MIN(CF$5:CF$29)/CF22)*100</f>
        <v>53.048426431308791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CI22</f>
        <v>0</v>
      </c>
      <c r="CQ22" s="3">
        <f>(CK22*3)+(CL22*5)+(CM22*5)+(CN22*20)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CT22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DE22</f>
        <v>0</v>
      </c>
      <c r="DM22" s="3">
        <f>(DG22*3)+(DH22*5)+(DI22*5)+(DJ22*20)</f>
        <v>0</v>
      </c>
      <c r="DN22" s="11">
        <f>DK22+DL22+DM22</f>
        <v>0</v>
      </c>
    </row>
    <row r="23" spans="1:118" ht="15" x14ac:dyDescent="0.2">
      <c r="A23" s="14">
        <v>17</v>
      </c>
      <c r="B23" s="14">
        <v>15</v>
      </c>
      <c r="C23" s="8" t="s">
        <v>52</v>
      </c>
      <c r="D23" s="31" t="s">
        <v>32</v>
      </c>
      <c r="E23" s="30" t="s">
        <v>47</v>
      </c>
      <c r="F23" s="45">
        <f xml:space="preserve"> AB23+AQ23+BE23+BS23+CG23</f>
        <v>225.10691553243441</v>
      </c>
      <c r="G23" s="29">
        <f>H23+I23+J23</f>
        <v>435.08</v>
      </c>
      <c r="H23" s="22">
        <f>X23+AM23+BA23+BO23+CC23+CO23+CZ23+DK23</f>
        <v>258.08</v>
      </c>
      <c r="I23" s="7">
        <f>Z23+AO23+BC23+BQ23+CE23+CQ23+DB23+DM23</f>
        <v>15</v>
      </c>
      <c r="J23" s="24">
        <f>R23+AG23+AU23+BI23+BW23+CJ23+CU23+DF23</f>
        <v>162</v>
      </c>
      <c r="K23" s="12">
        <v>57.06</v>
      </c>
      <c r="L23" s="2"/>
      <c r="M23" s="2"/>
      <c r="N23" s="2"/>
      <c r="O23" s="2"/>
      <c r="P23" s="2"/>
      <c r="Q23" s="2"/>
      <c r="R23" s="3">
        <v>100</v>
      </c>
      <c r="S23" s="3"/>
      <c r="T23" s="3"/>
      <c r="U23" s="3"/>
      <c r="V23" s="3"/>
      <c r="W23" s="13"/>
      <c r="X23" s="6">
        <f>K23+L23+M23+N23+O23+P23+Q23</f>
        <v>57.06</v>
      </c>
      <c r="Y23" s="10">
        <f>R23</f>
        <v>100</v>
      </c>
      <c r="Z23" s="3">
        <f>(S23*5)+(T23*10)+(U23*15)+(V23*10)+(W23*20)</f>
        <v>0</v>
      </c>
      <c r="AA23" s="33">
        <f>X23+Y23+Z23</f>
        <v>157.06</v>
      </c>
      <c r="AB23" s="44">
        <f>(MIN(AA$5:AA$29)/AA23)*100</f>
        <v>30.211384184388134</v>
      </c>
      <c r="AC23" s="12">
        <v>34.6</v>
      </c>
      <c r="AD23" s="2"/>
      <c r="AE23" s="2"/>
      <c r="AF23" s="2"/>
      <c r="AG23" s="3">
        <v>14</v>
      </c>
      <c r="AH23" s="3"/>
      <c r="AI23" s="3"/>
      <c r="AJ23" s="3"/>
      <c r="AK23" s="3"/>
      <c r="AL23" s="3"/>
      <c r="AM23" s="6">
        <f>AC23+AD23+AE23+AF23</f>
        <v>34.6</v>
      </c>
      <c r="AN23" s="10">
        <f>AG23</f>
        <v>14</v>
      </c>
      <c r="AO23" s="3">
        <f>(AH23*5)+(AI23*10)+(AJ23*15)+(AK23*10)+(AL23*20)</f>
        <v>0</v>
      </c>
      <c r="AP23" s="11">
        <f>AM23+AN23+AO23</f>
        <v>48.6</v>
      </c>
      <c r="AQ23" s="44">
        <f>(MIN(AP$5:AP$29)/AP23)*100</f>
        <v>61.893004115226333</v>
      </c>
      <c r="AR23" s="12">
        <v>33.83</v>
      </c>
      <c r="AS23" s="2"/>
      <c r="AT23" s="2"/>
      <c r="AU23" s="3">
        <v>2</v>
      </c>
      <c r="AV23" s="3"/>
      <c r="AW23" s="3"/>
      <c r="AX23" s="3"/>
      <c r="AY23" s="3"/>
      <c r="AZ23" s="3"/>
      <c r="BA23" s="6">
        <f>AR23+AS23+AT23</f>
        <v>33.83</v>
      </c>
      <c r="BB23" s="10">
        <f>AU23</f>
        <v>2</v>
      </c>
      <c r="BC23" s="3">
        <f>(AV23*5)+(AW23*10)+(AX23*15)+(AY23*10)+(AZ23*20)</f>
        <v>0</v>
      </c>
      <c r="BD23" s="11">
        <f>BA23+BB23+BC23</f>
        <v>35.83</v>
      </c>
      <c r="BE23" s="44">
        <f>(MIN(BD$5:BD$29)/BD23)*100</f>
        <v>56.23778956181971</v>
      </c>
      <c r="BF23" s="12">
        <v>54.35</v>
      </c>
      <c r="BG23" s="2"/>
      <c r="BH23" s="2"/>
      <c r="BI23" s="3">
        <v>34</v>
      </c>
      <c r="BJ23" s="3">
        <v>1</v>
      </c>
      <c r="BK23" s="3">
        <v>1</v>
      </c>
      <c r="BL23" s="3"/>
      <c r="BM23" s="3"/>
      <c r="BN23" s="3"/>
      <c r="BO23" s="6">
        <f>BF23+BG23+BH23</f>
        <v>54.35</v>
      </c>
      <c r="BP23" s="10">
        <f>BI23</f>
        <v>34</v>
      </c>
      <c r="BQ23" s="3">
        <f>(BJ23*5)+(BK23*10)+(BL23*15)+(BM23*10)+(BN23*20)</f>
        <v>15</v>
      </c>
      <c r="BR23" s="33">
        <f>BO23+BP23+BQ23</f>
        <v>103.35</v>
      </c>
      <c r="BS23" s="44">
        <f>(MIN(BR$5:BR$29)/BR23)*100</f>
        <v>26.144170295113696</v>
      </c>
      <c r="BT23" s="12">
        <v>78.239999999999995</v>
      </c>
      <c r="BU23" s="2"/>
      <c r="BV23" s="2"/>
      <c r="BW23" s="3">
        <v>12</v>
      </c>
      <c r="BX23" s="3"/>
      <c r="BY23" s="3"/>
      <c r="BZ23" s="3"/>
      <c r="CA23" s="3"/>
      <c r="CB23" s="3"/>
      <c r="CC23" s="6">
        <f>BT23+BU23+BV23</f>
        <v>78.239999999999995</v>
      </c>
      <c r="CD23" s="10">
        <f>BW23</f>
        <v>12</v>
      </c>
      <c r="CE23" s="3">
        <f>(BX23*5)+(BY23*10)+(BZ23*15)+(CA23*10)+(CB23*20)</f>
        <v>0</v>
      </c>
      <c r="CF23" s="11">
        <f>CC23+CD23+CE23</f>
        <v>90.24</v>
      </c>
      <c r="CG23" s="44">
        <f>(MIN(CF$5:CF$29)/CF23)*100</f>
        <v>50.62056737588653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CI23</f>
        <v>0</v>
      </c>
      <c r="CQ23" s="3">
        <f>(CK23*3)+(CL23*5)+(CM23*5)+(CN23*20)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CT23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DE23</f>
        <v>0</v>
      </c>
      <c r="DM23" s="3">
        <f>(DG23*3)+(DH23*5)+(DI23*5)+(DJ23*20)</f>
        <v>0</v>
      </c>
      <c r="DN23" s="11">
        <f>DK23+DL23+DM23</f>
        <v>0</v>
      </c>
    </row>
    <row r="24" spans="1:118" ht="15" x14ac:dyDescent="0.2">
      <c r="A24" s="14">
        <v>18</v>
      </c>
      <c r="B24" s="14">
        <v>16</v>
      </c>
      <c r="C24" s="8" t="s">
        <v>73</v>
      </c>
      <c r="D24" s="31" t="s">
        <v>32</v>
      </c>
      <c r="E24" s="30" t="s">
        <v>47</v>
      </c>
      <c r="F24" s="45">
        <f xml:space="preserve"> AB24+AQ24+BE24+BS24+CG24</f>
        <v>221.34503578695927</v>
      </c>
      <c r="G24" s="29">
        <f>H24+I24+J24</f>
        <v>392.35</v>
      </c>
      <c r="H24" s="22">
        <f>X24+AM24+BA24+BO24+CC24+CO24+CZ24+DK24</f>
        <v>285.35000000000002</v>
      </c>
      <c r="I24" s="7">
        <f>Z24+AO24+BC24+BQ24+CE24+CQ24+DB24+DM24</f>
        <v>20</v>
      </c>
      <c r="J24" s="24">
        <f>R24+AG24+AU24+BI24+BW24+CJ24+CU24+DF24</f>
        <v>87</v>
      </c>
      <c r="K24" s="12">
        <v>71.86</v>
      </c>
      <c r="L24" s="2"/>
      <c r="M24" s="2"/>
      <c r="N24" s="2"/>
      <c r="O24" s="2"/>
      <c r="P24" s="2"/>
      <c r="Q24" s="2"/>
      <c r="R24" s="3">
        <v>40</v>
      </c>
      <c r="S24" s="3"/>
      <c r="T24" s="3"/>
      <c r="U24" s="3"/>
      <c r="V24" s="3"/>
      <c r="W24" s="13"/>
      <c r="X24" s="6">
        <f>K24+L24+M24+N24+O24+P24+Q24</f>
        <v>71.86</v>
      </c>
      <c r="Y24" s="10">
        <f>R24</f>
        <v>40</v>
      </c>
      <c r="Z24" s="3">
        <f>(S24*5)+(T24*10)+(U24*15)+(V24*10)+(W24*20)</f>
        <v>0</v>
      </c>
      <c r="AA24" s="33">
        <f>X24+Y24+Z24</f>
        <v>111.86</v>
      </c>
      <c r="AB24" s="44">
        <f>(MIN(AA$5:AA$29)/AA24)*100</f>
        <v>42.419095297693552</v>
      </c>
      <c r="AC24" s="12">
        <v>48.09</v>
      </c>
      <c r="AD24" s="2"/>
      <c r="AE24" s="2"/>
      <c r="AF24" s="2"/>
      <c r="AG24" s="3">
        <v>12</v>
      </c>
      <c r="AH24" s="3"/>
      <c r="AI24" s="3"/>
      <c r="AJ24" s="3"/>
      <c r="AK24" s="3">
        <v>1</v>
      </c>
      <c r="AL24" s="3"/>
      <c r="AM24" s="6">
        <f>AC24+AD24+AE24+AF24</f>
        <v>48.09</v>
      </c>
      <c r="AN24" s="10">
        <f>AG24</f>
        <v>12</v>
      </c>
      <c r="AO24" s="3">
        <f>(AH24*5)+(AI24*10)+(AJ24*15)+(AK24*10)+(AL24*20)</f>
        <v>10</v>
      </c>
      <c r="AP24" s="11">
        <f>AM24+AN24+AO24</f>
        <v>70.09</v>
      </c>
      <c r="AQ24" s="44">
        <f>(MIN(AP$5:AP$29)/AP24)*100</f>
        <v>42.916250535026393</v>
      </c>
      <c r="AR24" s="12">
        <v>28</v>
      </c>
      <c r="AS24" s="2"/>
      <c r="AT24" s="2"/>
      <c r="AU24" s="3">
        <v>10</v>
      </c>
      <c r="AV24" s="3"/>
      <c r="AW24" s="3"/>
      <c r="AX24" s="3"/>
      <c r="AY24" s="3"/>
      <c r="AZ24" s="3"/>
      <c r="BA24" s="6">
        <f>AR24+AS24+AT24</f>
        <v>28</v>
      </c>
      <c r="BB24" s="10">
        <f>AU24</f>
        <v>10</v>
      </c>
      <c r="BC24" s="3">
        <f>(AV24*5)+(AW24*10)+(AX24*15)+(AY24*10)+(AZ24*20)</f>
        <v>0</v>
      </c>
      <c r="BD24" s="11">
        <f>BA24+BB24+BC24</f>
        <v>38</v>
      </c>
      <c r="BE24" s="44">
        <f>(MIN(BD$5:BD$29)/BD24)*100</f>
        <v>53.026315789473678</v>
      </c>
      <c r="BF24" s="12">
        <v>48.71</v>
      </c>
      <c r="BG24" s="2"/>
      <c r="BH24" s="2"/>
      <c r="BI24" s="3">
        <v>14</v>
      </c>
      <c r="BJ24" s="3"/>
      <c r="BK24" s="3">
        <v>1</v>
      </c>
      <c r="BL24" s="3"/>
      <c r="BM24" s="3"/>
      <c r="BN24" s="3"/>
      <c r="BO24" s="6">
        <f>BF24+BG24+BH24</f>
        <v>48.71</v>
      </c>
      <c r="BP24" s="10">
        <f>BI24</f>
        <v>14</v>
      </c>
      <c r="BQ24" s="3">
        <f>(BJ24*5)+(BK24*10)+(BL24*15)+(BM24*10)+(BN24*20)</f>
        <v>10</v>
      </c>
      <c r="BR24" s="33">
        <f>BO24+BP24+BQ24</f>
        <v>72.710000000000008</v>
      </c>
      <c r="BS24" s="44">
        <f>(MIN(BR$5:BR$29)/BR24)*100</f>
        <v>37.161325814881032</v>
      </c>
      <c r="BT24" s="12">
        <v>88.69</v>
      </c>
      <c r="BU24" s="2"/>
      <c r="BV24" s="2"/>
      <c r="BW24" s="3">
        <v>11</v>
      </c>
      <c r="BX24" s="3"/>
      <c r="BY24" s="3"/>
      <c r="BZ24" s="3"/>
      <c r="CA24" s="3"/>
      <c r="CB24" s="3"/>
      <c r="CC24" s="6">
        <f>BT24+BU24+BV24</f>
        <v>88.69</v>
      </c>
      <c r="CD24" s="10">
        <f>BW24</f>
        <v>11</v>
      </c>
      <c r="CE24" s="3">
        <f>(BX24*5)+(BY24*10)+(BZ24*15)+(CA24*10)+(CB24*20)</f>
        <v>0</v>
      </c>
      <c r="CF24" s="11">
        <f>CC24+CD24+CE24</f>
        <v>99.69</v>
      </c>
      <c r="CG24" s="44">
        <f>(MIN(CF$5:CF$29)/CF24)*100</f>
        <v>45.822048349884639</v>
      </c>
      <c r="CH24" s="12"/>
      <c r="CI24" s="2"/>
      <c r="CJ24" s="3"/>
      <c r="CK24" s="3"/>
      <c r="CL24" s="3"/>
      <c r="CM24" s="3"/>
      <c r="CN24" s="3"/>
      <c r="CO24" s="6">
        <f>CH24+CI24</f>
        <v>0</v>
      </c>
      <c r="CP24" s="10">
        <f>CI24</f>
        <v>0</v>
      </c>
      <c r="CQ24" s="3">
        <f>(CK24*3)+(CL24*5)+(CM24*5)+(CN24*20)</f>
        <v>0</v>
      </c>
      <c r="CR24" s="11">
        <f>CO24+CP24+CQ24</f>
        <v>0</v>
      </c>
      <c r="CS24" s="12"/>
      <c r="CT24" s="2"/>
      <c r="CU24" s="3"/>
      <c r="CV24" s="3"/>
      <c r="CW24" s="3"/>
      <c r="CX24" s="3"/>
      <c r="CY24" s="3"/>
      <c r="CZ24" s="6">
        <f>CS24+CT24</f>
        <v>0</v>
      </c>
      <c r="DA24" s="10">
        <f>CT24</f>
        <v>0</v>
      </c>
      <c r="DB24" s="3">
        <f>(CV24*3)+(CW24*5)+(CX24*5)+(CY24*20)</f>
        <v>0</v>
      </c>
      <c r="DC24" s="11">
        <f>CZ24+DA24+DB24</f>
        <v>0</v>
      </c>
      <c r="DD24" s="12"/>
      <c r="DE24" s="2"/>
      <c r="DF24" s="3"/>
      <c r="DG24" s="3"/>
      <c r="DH24" s="3"/>
      <c r="DI24" s="3"/>
      <c r="DJ24" s="3"/>
      <c r="DK24" s="6">
        <f>DD24+DE24</f>
        <v>0</v>
      </c>
      <c r="DL24" s="10">
        <f>DE24</f>
        <v>0</v>
      </c>
      <c r="DM24" s="3">
        <f>(DG24*3)+(DH24*5)+(DI24*5)+(DJ24*20)</f>
        <v>0</v>
      </c>
      <c r="DN24" s="11">
        <f>DK24+DL24+DM24</f>
        <v>0</v>
      </c>
    </row>
    <row r="25" spans="1:118" ht="15" x14ac:dyDescent="0.2">
      <c r="A25" s="14">
        <v>19</v>
      </c>
      <c r="B25" s="14">
        <v>17</v>
      </c>
      <c r="C25" s="8" t="s">
        <v>60</v>
      </c>
      <c r="D25" s="31" t="s">
        <v>32</v>
      </c>
      <c r="E25" s="30" t="s">
        <v>47</v>
      </c>
      <c r="F25" s="45">
        <f xml:space="preserve"> AB25+AQ25+BE25+BS25+CG25</f>
        <v>197.87364423938374</v>
      </c>
      <c r="G25" s="29">
        <f>H25+I25+J25</f>
        <v>574.58999999999992</v>
      </c>
      <c r="H25" s="22">
        <f>X25+AM25+BA25+BO25+CC25+CO25+CZ25+DK25</f>
        <v>268.58999999999997</v>
      </c>
      <c r="I25" s="7">
        <f>Z25+AO25+BC25+BQ25+CE25+CQ25+DB25+DM25</f>
        <v>25</v>
      </c>
      <c r="J25" s="24">
        <f>R25+AG25+AU25+BI25+BW25+CJ25+CU25+DF25</f>
        <v>281</v>
      </c>
      <c r="K25" s="12">
        <v>79</v>
      </c>
      <c r="L25" s="2"/>
      <c r="M25" s="2"/>
      <c r="N25" s="2"/>
      <c r="O25" s="2"/>
      <c r="P25" s="2"/>
      <c r="Q25" s="2"/>
      <c r="R25" s="3">
        <v>200</v>
      </c>
      <c r="S25" s="3"/>
      <c r="T25" s="3"/>
      <c r="U25" s="3"/>
      <c r="V25" s="3"/>
      <c r="W25" s="13"/>
      <c r="X25" s="6">
        <f>K25+L25+M25+N25+O25+P25+Q25</f>
        <v>79</v>
      </c>
      <c r="Y25" s="10">
        <f>R25</f>
        <v>200</v>
      </c>
      <c r="Z25" s="3">
        <f>(S25*5)+(T25*10)+(U25*15)+(V25*10)+(W25*20)</f>
        <v>0</v>
      </c>
      <c r="AA25" s="33">
        <f>X25+Y25+Z25</f>
        <v>279</v>
      </c>
      <c r="AB25" s="44">
        <f>(MIN(AA$5:AA$29)/AA25)*100</f>
        <v>17.007168458781365</v>
      </c>
      <c r="AC25" s="12">
        <v>41.04</v>
      </c>
      <c r="AD25" s="2"/>
      <c r="AE25" s="2"/>
      <c r="AF25" s="2"/>
      <c r="AG25" s="3">
        <v>57</v>
      </c>
      <c r="AH25" s="3"/>
      <c r="AI25" s="3"/>
      <c r="AJ25" s="3"/>
      <c r="AK25" s="3">
        <v>1</v>
      </c>
      <c r="AL25" s="3"/>
      <c r="AM25" s="6">
        <f>AC25+AD25+AE25+AF25</f>
        <v>41.04</v>
      </c>
      <c r="AN25" s="10">
        <f>AG25</f>
        <v>57</v>
      </c>
      <c r="AO25" s="3">
        <f>(AH25*5)+(AI25*10)+(AJ25*15)+(AK25*10)+(AL25*20)</f>
        <v>10</v>
      </c>
      <c r="AP25" s="11">
        <f>AM25+AN25+AO25</f>
        <v>108.03999999999999</v>
      </c>
      <c r="AQ25" s="44">
        <f>(MIN(AP$5:AP$29)/AP25)*100</f>
        <v>27.841540170307294</v>
      </c>
      <c r="AR25" s="12">
        <v>26.44</v>
      </c>
      <c r="AS25" s="2"/>
      <c r="AT25" s="2"/>
      <c r="AU25" s="3">
        <v>19</v>
      </c>
      <c r="AV25" s="3"/>
      <c r="AW25" s="3"/>
      <c r="AX25" s="3"/>
      <c r="AY25" s="3"/>
      <c r="AZ25" s="3"/>
      <c r="BA25" s="6">
        <f>AR25+AS25+AT25</f>
        <v>26.44</v>
      </c>
      <c r="BB25" s="10">
        <f>AU25</f>
        <v>19</v>
      </c>
      <c r="BC25" s="3">
        <f>(AV25*5)+(AW25*10)+(AX25*15)+(AY25*10)+(AZ25*20)</f>
        <v>0</v>
      </c>
      <c r="BD25" s="11">
        <f>BA25+BB25+BC25</f>
        <v>45.44</v>
      </c>
      <c r="BE25" s="44">
        <f>(MIN(BD$5:BD$29)/BD25)*100</f>
        <v>44.344190140845072</v>
      </c>
      <c r="BF25" s="12">
        <v>42.25</v>
      </c>
      <c r="BG25" s="2"/>
      <c r="BH25" s="2"/>
      <c r="BI25" s="3">
        <v>1</v>
      </c>
      <c r="BJ25" s="3"/>
      <c r="BK25" s="3"/>
      <c r="BL25" s="3"/>
      <c r="BM25" s="3"/>
      <c r="BN25" s="3"/>
      <c r="BO25" s="6">
        <f>BF25+BG25+BH25</f>
        <v>42.25</v>
      </c>
      <c r="BP25" s="10">
        <f>BI25</f>
        <v>1</v>
      </c>
      <c r="BQ25" s="3">
        <f>(BJ25*5)+(BK25*10)+(BL25*15)+(BM25*10)+(BN25*20)</f>
        <v>0</v>
      </c>
      <c r="BR25" s="33">
        <f>BO25+BP25+BQ25</f>
        <v>43.25</v>
      </c>
      <c r="BS25" s="44">
        <f>(MIN(BR$5:BR$29)/BR25)*100</f>
        <v>62.47398843930636</v>
      </c>
      <c r="BT25" s="12">
        <v>79.86</v>
      </c>
      <c r="BU25" s="2"/>
      <c r="BV25" s="2"/>
      <c r="BW25" s="3">
        <v>4</v>
      </c>
      <c r="BX25" s="3">
        <v>3</v>
      </c>
      <c r="BY25" s="3"/>
      <c r="BZ25" s="3"/>
      <c r="CA25" s="3"/>
      <c r="CB25" s="3"/>
      <c r="CC25" s="6">
        <f>BT25+BU25+BV25</f>
        <v>79.86</v>
      </c>
      <c r="CD25" s="10">
        <f>BW25</f>
        <v>4</v>
      </c>
      <c r="CE25" s="3">
        <f>(BX25*5)+(BY25*10)+(BZ25*15)+(CA25*10)+(CB25*20)</f>
        <v>15</v>
      </c>
      <c r="CF25" s="11">
        <f>CC25+CD25+CE25</f>
        <v>98.86</v>
      </c>
      <c r="CG25" s="44">
        <f>(MIN(CF$5:CF$29)/CF25)*100</f>
        <v>46.206757030143635</v>
      </c>
      <c r="CH25" s="12"/>
      <c r="CI25" s="2"/>
      <c r="CJ25" s="3"/>
      <c r="CK25" s="3"/>
      <c r="CL25" s="3"/>
      <c r="CM25" s="3"/>
      <c r="CN25" s="3"/>
      <c r="CO25" s="6">
        <f>CH25+CI25</f>
        <v>0</v>
      </c>
      <c r="CP25" s="10">
        <f>CI25</f>
        <v>0</v>
      </c>
      <c r="CQ25" s="3">
        <f>(CK25*3)+(CL25*5)+(CM25*5)+(CN25*20)</f>
        <v>0</v>
      </c>
      <c r="CR25" s="11">
        <f>CO25+CP25+CQ25</f>
        <v>0</v>
      </c>
      <c r="CS25" s="12"/>
      <c r="CT25" s="2"/>
      <c r="CU25" s="3"/>
      <c r="CV25" s="3"/>
      <c r="CW25" s="3"/>
      <c r="CX25" s="3"/>
      <c r="CY25" s="3"/>
      <c r="CZ25" s="6">
        <f>CS25+CT25</f>
        <v>0</v>
      </c>
      <c r="DA25" s="10">
        <f>CT25</f>
        <v>0</v>
      </c>
      <c r="DB25" s="3">
        <f>(CV25*3)+(CW25*5)+(CX25*5)+(CY25*20)</f>
        <v>0</v>
      </c>
      <c r="DC25" s="11">
        <f>CZ25+DA25+DB25</f>
        <v>0</v>
      </c>
      <c r="DD25" s="12"/>
      <c r="DE25" s="2"/>
      <c r="DF25" s="3"/>
      <c r="DG25" s="3"/>
      <c r="DH25" s="3"/>
      <c r="DI25" s="3"/>
      <c r="DJ25" s="3"/>
      <c r="DK25" s="6">
        <f>DD25+DE25</f>
        <v>0</v>
      </c>
      <c r="DL25" s="10">
        <f>DE25</f>
        <v>0</v>
      </c>
      <c r="DM25" s="3">
        <f>(DG25*3)+(DH25*5)+(DI25*5)+(DJ25*20)</f>
        <v>0</v>
      </c>
      <c r="DN25" s="11">
        <f>DK25+DL25+DM25</f>
        <v>0</v>
      </c>
    </row>
    <row r="26" spans="1:118" ht="15" x14ac:dyDescent="0.2">
      <c r="A26" s="14">
        <v>20</v>
      </c>
      <c r="B26" s="14">
        <v>18</v>
      </c>
      <c r="C26" s="8" t="s">
        <v>71</v>
      </c>
      <c r="D26" s="31" t="s">
        <v>32</v>
      </c>
      <c r="E26" s="30" t="s">
        <v>47</v>
      </c>
      <c r="F26" s="45">
        <f xml:space="preserve"> AB26+AQ26+BE26+BS26+CG26</f>
        <v>194.85854334463193</v>
      </c>
      <c r="G26" s="29">
        <f>H26+I26+J26</f>
        <v>470.60999999999996</v>
      </c>
      <c r="H26" s="22">
        <f>X26+AM26+BA26+BO26+CC26+CO26+CZ26+DK26</f>
        <v>346.60999999999996</v>
      </c>
      <c r="I26" s="7">
        <f>Z26+AO26+BC26+BQ26+CE26+CQ26+DB26+DM26</f>
        <v>5</v>
      </c>
      <c r="J26" s="24">
        <f>R26+AG26+AU26+BI26+BW26+CJ26+CU26+DF26</f>
        <v>119</v>
      </c>
      <c r="K26" s="12">
        <v>82.57</v>
      </c>
      <c r="L26" s="2"/>
      <c r="M26" s="2"/>
      <c r="N26" s="2"/>
      <c r="O26" s="2"/>
      <c r="P26" s="2"/>
      <c r="Q26" s="2"/>
      <c r="R26" s="3">
        <v>90</v>
      </c>
      <c r="S26" s="3"/>
      <c r="T26" s="3"/>
      <c r="U26" s="3"/>
      <c r="V26" s="3"/>
      <c r="W26" s="13"/>
      <c r="X26" s="6">
        <f>K26+L26+M26+N26+O26+P26+Q26</f>
        <v>82.57</v>
      </c>
      <c r="Y26" s="10">
        <f>R26</f>
        <v>90</v>
      </c>
      <c r="Z26" s="3">
        <f>(S26*5)+(T26*10)+(U26*15)+(V26*10)+(W26*20)</f>
        <v>0</v>
      </c>
      <c r="AA26" s="33">
        <f>X26+Y26+Z26</f>
        <v>172.57</v>
      </c>
      <c r="AB26" s="44">
        <f>(MIN(AA$5:AA$29)/AA26)*100</f>
        <v>27.49608854377934</v>
      </c>
      <c r="AC26" s="12">
        <v>75.209999999999994</v>
      </c>
      <c r="AD26" s="2"/>
      <c r="AE26" s="2"/>
      <c r="AF26" s="2"/>
      <c r="AG26" s="3">
        <v>2</v>
      </c>
      <c r="AH26" s="3"/>
      <c r="AI26" s="3"/>
      <c r="AJ26" s="3"/>
      <c r="AK26" s="3"/>
      <c r="AL26" s="3"/>
      <c r="AM26" s="6">
        <f>AC26+AD26+AE26+AF26</f>
        <v>75.209999999999994</v>
      </c>
      <c r="AN26" s="10">
        <f>AG26</f>
        <v>2</v>
      </c>
      <c r="AO26" s="3">
        <f>(AH26*5)+(AI26*10)+(AJ26*15)+(AK26*10)+(AL26*20)</f>
        <v>0</v>
      </c>
      <c r="AP26" s="11">
        <f>AM26+AN26+AO26</f>
        <v>77.209999999999994</v>
      </c>
      <c r="AQ26" s="44">
        <f>(MIN(AP$5:AP$29)/AP26)*100</f>
        <v>38.958684108276131</v>
      </c>
      <c r="AR26" s="12">
        <v>45.96</v>
      </c>
      <c r="AS26" s="2"/>
      <c r="AT26" s="2"/>
      <c r="AU26" s="3">
        <v>1</v>
      </c>
      <c r="AV26" s="3"/>
      <c r="AW26" s="3"/>
      <c r="AX26" s="3"/>
      <c r="AY26" s="3"/>
      <c r="AZ26" s="3"/>
      <c r="BA26" s="6">
        <f>AR26+AS26+AT26</f>
        <v>45.96</v>
      </c>
      <c r="BB26" s="10">
        <f>AU26</f>
        <v>1</v>
      </c>
      <c r="BC26" s="3">
        <f>(AV26*5)+(AW26*10)+(AX26*15)+(AY26*10)+(AZ26*20)</f>
        <v>0</v>
      </c>
      <c r="BD26" s="11">
        <f>BA26+BB26+BC26</f>
        <v>46.96</v>
      </c>
      <c r="BE26" s="44">
        <f>(MIN(BD$5:BD$29)/BD26)*100</f>
        <v>42.908858603066435</v>
      </c>
      <c r="BF26" s="12">
        <v>57.16</v>
      </c>
      <c r="BG26" s="2"/>
      <c r="BH26" s="2"/>
      <c r="BI26" s="3">
        <v>2</v>
      </c>
      <c r="BJ26" s="3"/>
      <c r="BK26" s="3"/>
      <c r="BL26" s="3"/>
      <c r="BM26" s="3"/>
      <c r="BN26" s="3"/>
      <c r="BO26" s="6">
        <f>BF26+BG26+BH26</f>
        <v>57.16</v>
      </c>
      <c r="BP26" s="10">
        <f>BI26</f>
        <v>2</v>
      </c>
      <c r="BQ26" s="3">
        <f>(BJ26*5)+(BK26*10)+(BL26*15)+(BM26*10)+(BN26*20)</f>
        <v>0</v>
      </c>
      <c r="BR26" s="33">
        <f>BO26+BP26+BQ26</f>
        <v>59.16</v>
      </c>
      <c r="BS26" s="44">
        <f>(MIN(BR$5:BR$29)/BR26)*100</f>
        <v>45.672751859364439</v>
      </c>
      <c r="BT26" s="12">
        <v>85.71</v>
      </c>
      <c r="BU26" s="2"/>
      <c r="BV26" s="2"/>
      <c r="BW26" s="3">
        <v>24</v>
      </c>
      <c r="BX26" s="3">
        <v>1</v>
      </c>
      <c r="BY26" s="3"/>
      <c r="BZ26" s="3"/>
      <c r="CA26" s="3"/>
      <c r="CB26" s="3"/>
      <c r="CC26" s="6">
        <f>BT26+BU26+BV26</f>
        <v>85.71</v>
      </c>
      <c r="CD26" s="10">
        <f>BW26</f>
        <v>24</v>
      </c>
      <c r="CE26" s="3">
        <f>(BX26*5)+(BY26*10)+(BZ26*15)+(CA26*10)+(CB26*20)</f>
        <v>5</v>
      </c>
      <c r="CF26" s="11">
        <f>CC26+CD26+CE26</f>
        <v>114.71</v>
      </c>
      <c r="CG26" s="44">
        <f>(MIN(CF$5:CF$29)/CF26)*100</f>
        <v>39.822160230145585</v>
      </c>
      <c r="CH26" s="12"/>
      <c r="CI26" s="2"/>
      <c r="CJ26" s="3"/>
      <c r="CK26" s="3"/>
      <c r="CL26" s="3"/>
      <c r="CM26" s="3"/>
      <c r="CN26" s="3"/>
      <c r="CO26" s="6">
        <f>CH26+CI26</f>
        <v>0</v>
      </c>
      <c r="CP26" s="10">
        <f>CI26</f>
        <v>0</v>
      </c>
      <c r="CQ26" s="3">
        <f>(CK26*3)+(CL26*5)+(CM26*5)+(CN26*20)</f>
        <v>0</v>
      </c>
      <c r="CR26" s="11">
        <f>CO26+CP26+CQ26</f>
        <v>0</v>
      </c>
      <c r="CS26" s="12"/>
      <c r="CT26" s="2"/>
      <c r="CU26" s="3"/>
      <c r="CV26" s="3"/>
      <c r="CW26" s="3"/>
      <c r="CX26" s="3"/>
      <c r="CY26" s="3"/>
      <c r="CZ26" s="6">
        <f>CS26+CT26</f>
        <v>0</v>
      </c>
      <c r="DA26" s="10">
        <f>CT26</f>
        <v>0</v>
      </c>
      <c r="DB26" s="3">
        <f>(CV26*3)+(CW26*5)+(CX26*5)+(CY26*20)</f>
        <v>0</v>
      </c>
      <c r="DC26" s="11">
        <f>CZ26+DA26+DB26</f>
        <v>0</v>
      </c>
      <c r="DD26" s="12"/>
      <c r="DE26" s="2"/>
      <c r="DF26" s="3"/>
      <c r="DG26" s="3"/>
      <c r="DH26" s="3"/>
      <c r="DI26" s="3"/>
      <c r="DJ26" s="3"/>
      <c r="DK26" s="6">
        <f>DD26+DE26</f>
        <v>0</v>
      </c>
      <c r="DL26" s="10">
        <f>DE26</f>
        <v>0</v>
      </c>
      <c r="DM26" s="3">
        <f>(DG26*3)+(DH26*5)+(DI26*5)+(DJ26*20)</f>
        <v>0</v>
      </c>
      <c r="DN26" s="11">
        <f>DK26+DL26+DM26</f>
        <v>0</v>
      </c>
    </row>
    <row r="27" spans="1:118" ht="15" x14ac:dyDescent="0.2">
      <c r="A27" s="14">
        <v>21</v>
      </c>
      <c r="B27" s="14">
        <v>19</v>
      </c>
      <c r="C27" s="8" t="s">
        <v>70</v>
      </c>
      <c r="D27" s="31" t="s">
        <v>32</v>
      </c>
      <c r="E27" s="30" t="s">
        <v>47</v>
      </c>
      <c r="F27" s="45">
        <f xml:space="preserve"> AB27+AQ27+BE27+BS27+CG27</f>
        <v>187.34127499010046</v>
      </c>
      <c r="G27" s="29">
        <f>H27+I27+J27</f>
        <v>454.87</v>
      </c>
      <c r="H27" s="22">
        <f>X27+AM27+BA27+BO27+CC27+CO27+CZ27+DK27</f>
        <v>364.87</v>
      </c>
      <c r="I27" s="7">
        <f>Z27+AO27+BC27+BQ27+CE27+CQ27+DB27+DM27</f>
        <v>0</v>
      </c>
      <c r="J27" s="24">
        <f>R27+AG27+AU27+BI27+BW27+CJ27+CU27+DF27</f>
        <v>90</v>
      </c>
      <c r="K27" s="12">
        <v>79.45</v>
      </c>
      <c r="L27" s="2"/>
      <c r="M27" s="2"/>
      <c r="N27" s="2"/>
      <c r="O27" s="2"/>
      <c r="P27" s="2"/>
      <c r="Q27" s="2"/>
      <c r="R27" s="3">
        <v>50</v>
      </c>
      <c r="S27" s="3"/>
      <c r="T27" s="3"/>
      <c r="U27" s="3"/>
      <c r="V27" s="3"/>
      <c r="W27" s="13"/>
      <c r="X27" s="6">
        <f>K27+L27+M27+N27+O27+P27+Q27</f>
        <v>79.45</v>
      </c>
      <c r="Y27" s="10">
        <f>R27</f>
        <v>50</v>
      </c>
      <c r="Z27" s="3">
        <f>(S27*5)+(T27*10)+(U27*15)+(V27*10)+(W27*20)</f>
        <v>0</v>
      </c>
      <c r="AA27" s="33">
        <f>X27+Y27+Z27</f>
        <v>129.44999999999999</v>
      </c>
      <c r="AB27" s="44">
        <f>(MIN(AA$5:AA$29)/AA27)*100</f>
        <v>36.655079181151031</v>
      </c>
      <c r="AC27" s="12">
        <v>73.98</v>
      </c>
      <c r="AD27" s="2"/>
      <c r="AE27" s="2"/>
      <c r="AF27" s="2"/>
      <c r="AG27" s="3">
        <v>16</v>
      </c>
      <c r="AH27" s="3"/>
      <c r="AI27" s="3"/>
      <c r="AJ27" s="3"/>
      <c r="AK27" s="3"/>
      <c r="AL27" s="3"/>
      <c r="AM27" s="6">
        <f>AC27+AD27+AE27+AF27</f>
        <v>73.98</v>
      </c>
      <c r="AN27" s="10">
        <f>AG27</f>
        <v>16</v>
      </c>
      <c r="AO27" s="3">
        <f>(AH27*5)+(AI27*10)+(AJ27*15)+(AK27*10)+(AL27*20)</f>
        <v>0</v>
      </c>
      <c r="AP27" s="11">
        <f>AM27+AN27+AO27</f>
        <v>89.98</v>
      </c>
      <c r="AQ27" s="44">
        <f>(MIN(AP$5:AP$29)/AP27)*100</f>
        <v>33.429651033563012</v>
      </c>
      <c r="AR27" s="12">
        <v>50.7</v>
      </c>
      <c r="AS27" s="2"/>
      <c r="AT27" s="2"/>
      <c r="AU27" s="3">
        <v>22</v>
      </c>
      <c r="AV27" s="3"/>
      <c r="AW27" s="3"/>
      <c r="AX27" s="3"/>
      <c r="AY27" s="3"/>
      <c r="AZ27" s="3"/>
      <c r="BA27" s="6">
        <f>AR27+AS27+AT27</f>
        <v>50.7</v>
      </c>
      <c r="BB27" s="10">
        <f>AU27</f>
        <v>22</v>
      </c>
      <c r="BC27" s="3">
        <f>(AV27*5)+(AW27*10)+(AX27*15)+(AY27*10)+(AZ27*20)</f>
        <v>0</v>
      </c>
      <c r="BD27" s="11">
        <f>BA27+BB27+BC27</f>
        <v>72.7</v>
      </c>
      <c r="BE27" s="44">
        <f>(MIN(BD$5:BD$29)/BD27)*100</f>
        <v>27.716643741403026</v>
      </c>
      <c r="BF27" s="12">
        <v>59.86</v>
      </c>
      <c r="BG27" s="2"/>
      <c r="BH27" s="2"/>
      <c r="BI27" s="3">
        <v>0</v>
      </c>
      <c r="BJ27" s="3"/>
      <c r="BK27" s="3"/>
      <c r="BL27" s="3"/>
      <c r="BM27" s="3"/>
      <c r="BN27" s="3"/>
      <c r="BO27" s="6">
        <f>BF27+BG27+BH27</f>
        <v>59.86</v>
      </c>
      <c r="BP27" s="10">
        <f>BI27</f>
        <v>0</v>
      </c>
      <c r="BQ27" s="3">
        <f>(BJ27*5)+(BK27*10)+(BL27*15)+(BM27*10)+(BN27*20)</f>
        <v>0</v>
      </c>
      <c r="BR27" s="33">
        <f>BO27+BP27+BQ27</f>
        <v>59.86</v>
      </c>
      <c r="BS27" s="44">
        <f>(MIN(BR$5:BR$29)/BR27)*100</f>
        <v>45.138656866020717</v>
      </c>
      <c r="BT27" s="12">
        <v>100.88</v>
      </c>
      <c r="BU27" s="2"/>
      <c r="BV27" s="2"/>
      <c r="BW27" s="3">
        <v>2</v>
      </c>
      <c r="BX27" s="3"/>
      <c r="BY27" s="3"/>
      <c r="BZ27" s="3"/>
      <c r="CA27" s="3"/>
      <c r="CB27" s="3"/>
      <c r="CC27" s="6">
        <f>BT27+BU27+BV27</f>
        <v>100.88</v>
      </c>
      <c r="CD27" s="10">
        <f>BW27</f>
        <v>2</v>
      </c>
      <c r="CE27" s="3">
        <f>(BX27*5)+(BY27*10)+(BZ27*15)+(CA27*10)+(CB27*20)</f>
        <v>0</v>
      </c>
      <c r="CF27" s="11">
        <f>CC27+CD27+CE27</f>
        <v>102.88</v>
      </c>
      <c r="CG27" s="44">
        <f>(MIN(CF$5:CF$29)/CF27)*100</f>
        <v>44.40124416796268</v>
      </c>
      <c r="CH27" s="12"/>
      <c r="CI27" s="2"/>
      <c r="CJ27" s="3"/>
      <c r="CK27" s="3"/>
      <c r="CL27" s="3"/>
      <c r="CM27" s="3"/>
      <c r="CN27" s="3"/>
      <c r="CO27" s="6">
        <f>CH27+CI27</f>
        <v>0</v>
      </c>
      <c r="CP27" s="10">
        <f>CI27</f>
        <v>0</v>
      </c>
      <c r="CQ27" s="3">
        <f>(CK27*3)+(CL27*5)+(CM27*5)+(CN27*20)</f>
        <v>0</v>
      </c>
      <c r="CR27" s="11">
        <f>CO27+CP27+CQ27</f>
        <v>0</v>
      </c>
      <c r="CS27" s="12"/>
      <c r="CT27" s="2"/>
      <c r="CU27" s="3"/>
      <c r="CV27" s="3"/>
      <c r="CW27" s="3"/>
      <c r="CX27" s="3"/>
      <c r="CY27" s="3"/>
      <c r="CZ27" s="6">
        <f>CS27+CT27</f>
        <v>0</v>
      </c>
      <c r="DA27" s="10">
        <f>CT27</f>
        <v>0</v>
      </c>
      <c r="DB27" s="3">
        <f>(CV27*3)+(CW27*5)+(CX27*5)+(CY27*20)</f>
        <v>0</v>
      </c>
      <c r="DC27" s="11">
        <f>CZ27+DA27+DB27</f>
        <v>0</v>
      </c>
      <c r="DD27" s="12"/>
      <c r="DE27" s="2"/>
      <c r="DF27" s="3"/>
      <c r="DG27" s="3"/>
      <c r="DH27" s="3"/>
      <c r="DI27" s="3"/>
      <c r="DJ27" s="3"/>
      <c r="DK27" s="6">
        <f>DD27+DE27</f>
        <v>0</v>
      </c>
      <c r="DL27" s="10">
        <f>DE27</f>
        <v>0</v>
      </c>
      <c r="DM27" s="3">
        <f>(DG27*3)+(DH27*5)+(DI27*5)+(DJ27*20)</f>
        <v>0</v>
      </c>
      <c r="DN27" s="11">
        <f>DK27+DL27+DM27</f>
        <v>0</v>
      </c>
    </row>
    <row r="28" spans="1:118" ht="15" x14ac:dyDescent="0.2">
      <c r="A28" s="14">
        <v>22</v>
      </c>
      <c r="B28" s="14">
        <v>20</v>
      </c>
      <c r="C28" s="8" t="s">
        <v>51</v>
      </c>
      <c r="D28" s="31" t="s">
        <v>32</v>
      </c>
      <c r="E28" s="30" t="s">
        <v>47</v>
      </c>
      <c r="F28" s="45">
        <f xml:space="preserve"> AB28+AQ28+BE28+BS28+CG28</f>
        <v>154.92290952725963</v>
      </c>
      <c r="G28" s="29">
        <f>H28+I28+J28</f>
        <v>600.03</v>
      </c>
      <c r="H28" s="22">
        <f>X28+AM28+BA28+BO28+CC28+CO28+CZ28+DK28</f>
        <v>411.03000000000003</v>
      </c>
      <c r="I28" s="7">
        <f>Z28+AO28+BC28+BQ28+CE28+CQ28+DB28+DM28</f>
        <v>5</v>
      </c>
      <c r="J28" s="24">
        <f>R28+AG28+AU28+BI28+BW28+CJ28+CU28+DF28</f>
        <v>184</v>
      </c>
      <c r="K28" s="12">
        <v>68.84</v>
      </c>
      <c r="L28" s="2"/>
      <c r="M28" s="2"/>
      <c r="N28" s="2"/>
      <c r="O28" s="2"/>
      <c r="P28" s="2"/>
      <c r="Q28" s="2"/>
      <c r="R28" s="3">
        <v>130</v>
      </c>
      <c r="S28" s="3"/>
      <c r="T28" s="3"/>
      <c r="U28" s="3"/>
      <c r="V28" s="3"/>
      <c r="W28" s="13"/>
      <c r="X28" s="6">
        <f>K28+L28+M28+N28+O28+P28+Q28</f>
        <v>68.84</v>
      </c>
      <c r="Y28" s="10">
        <f>R28</f>
        <v>130</v>
      </c>
      <c r="Z28" s="3">
        <f>(S28*5)+(T28*10)+(U28*15)+(V28*10)+(W28*20)</f>
        <v>0</v>
      </c>
      <c r="AA28" s="33">
        <f>X28+Y28+Z28</f>
        <v>198.84</v>
      </c>
      <c r="AB28" s="44">
        <f>(MIN(AA$5:AA$29)/AA28)*100</f>
        <v>23.863407765037216</v>
      </c>
      <c r="AC28" s="12">
        <v>57.96</v>
      </c>
      <c r="AD28" s="2"/>
      <c r="AE28" s="2"/>
      <c r="AF28" s="2"/>
      <c r="AG28" s="3">
        <v>22</v>
      </c>
      <c r="AH28" s="3"/>
      <c r="AI28" s="3"/>
      <c r="AJ28" s="3"/>
      <c r="AK28" s="3"/>
      <c r="AL28" s="3"/>
      <c r="AM28" s="6">
        <f>AC28+AD28+AE28+AF28</f>
        <v>57.96</v>
      </c>
      <c r="AN28" s="10">
        <f>AG28</f>
        <v>22</v>
      </c>
      <c r="AO28" s="3">
        <f>(AH28*5)+(AI28*10)+(AJ28*15)+(AK28*10)+(AL28*20)</f>
        <v>0</v>
      </c>
      <c r="AP28" s="11">
        <f>AM28+AN28+AO28</f>
        <v>79.960000000000008</v>
      </c>
      <c r="AQ28" s="44">
        <f>(MIN(AP$5:AP$29)/AP28)*100</f>
        <v>37.618809404702347</v>
      </c>
      <c r="AR28" s="12">
        <v>40.81</v>
      </c>
      <c r="AS28" s="2"/>
      <c r="AT28" s="2"/>
      <c r="AU28" s="3">
        <v>15</v>
      </c>
      <c r="AV28" s="3"/>
      <c r="AW28" s="3"/>
      <c r="AX28" s="3"/>
      <c r="AY28" s="3"/>
      <c r="AZ28" s="3"/>
      <c r="BA28" s="6">
        <f>AR28+AS28+AT28</f>
        <v>40.81</v>
      </c>
      <c r="BB28" s="10">
        <f>AU28</f>
        <v>15</v>
      </c>
      <c r="BC28" s="3">
        <f>(AV28*5)+(AW28*10)+(AX28*15)+(AY28*10)+(AZ28*20)</f>
        <v>0</v>
      </c>
      <c r="BD28" s="11">
        <f>BA28+BB28+BC28</f>
        <v>55.81</v>
      </c>
      <c r="BE28" s="44">
        <f>(MIN(BD$5:BD$29)/BD28)*100</f>
        <v>36.104640745386128</v>
      </c>
      <c r="BF28" s="12">
        <v>83.04</v>
      </c>
      <c r="BG28" s="2"/>
      <c r="BH28" s="2"/>
      <c r="BI28" s="3">
        <v>1</v>
      </c>
      <c r="BJ28" s="3"/>
      <c r="BK28" s="3"/>
      <c r="BL28" s="3"/>
      <c r="BM28" s="3"/>
      <c r="BN28" s="3"/>
      <c r="BO28" s="6">
        <f>BF28+BG28+BH28</f>
        <v>83.04</v>
      </c>
      <c r="BP28" s="10">
        <f>BI28</f>
        <v>1</v>
      </c>
      <c r="BQ28" s="3">
        <f>(BJ28*5)+(BK28*10)+(BL28*15)+(BM28*10)+(BN28*20)</f>
        <v>0</v>
      </c>
      <c r="BR28" s="33">
        <f>BO28+BP28+BQ28</f>
        <v>84.04</v>
      </c>
      <c r="BS28" s="44">
        <f>(MIN(BR$5:BR$29)/BR28)*100</f>
        <v>32.151356496906232</v>
      </c>
      <c r="BT28" s="12">
        <v>160.38</v>
      </c>
      <c r="BU28" s="2"/>
      <c r="BV28" s="2"/>
      <c r="BW28" s="3">
        <v>16</v>
      </c>
      <c r="BX28" s="3">
        <v>1</v>
      </c>
      <c r="BY28" s="3"/>
      <c r="BZ28" s="3"/>
      <c r="CA28" s="3"/>
      <c r="CB28" s="3"/>
      <c r="CC28" s="6">
        <f>BT28+BU28+BV28</f>
        <v>160.38</v>
      </c>
      <c r="CD28" s="10">
        <f>BW28</f>
        <v>16</v>
      </c>
      <c r="CE28" s="3">
        <f>(BX28*5)+(BY28*10)+(BZ28*15)+(CA28*10)+(CB28*20)</f>
        <v>5</v>
      </c>
      <c r="CF28" s="11">
        <f>CC28+CD28+CE28</f>
        <v>181.38</v>
      </c>
      <c r="CG28" s="44">
        <f>(MIN(CF$5:CF$29)/CF28)*100</f>
        <v>25.184695115227701</v>
      </c>
      <c r="CH28" s="12"/>
      <c r="CI28" s="2"/>
      <c r="CJ28" s="3"/>
      <c r="CK28" s="3"/>
      <c r="CL28" s="3"/>
      <c r="CM28" s="3"/>
      <c r="CN28" s="3"/>
      <c r="CO28" s="6">
        <f>CH28+CI28</f>
        <v>0</v>
      </c>
      <c r="CP28" s="10">
        <f>CI28</f>
        <v>0</v>
      </c>
      <c r="CQ28" s="3">
        <f>(CK28*3)+(CL28*5)+(CM28*5)+(CN28*20)</f>
        <v>0</v>
      </c>
      <c r="CR28" s="11">
        <f>CO28+CP28+CQ28</f>
        <v>0</v>
      </c>
      <c r="CS28" s="12"/>
      <c r="CT28" s="2"/>
      <c r="CU28" s="3"/>
      <c r="CV28" s="3"/>
      <c r="CW28" s="3"/>
      <c r="CX28" s="3"/>
      <c r="CY28" s="3"/>
      <c r="CZ28" s="6">
        <f>CS28+CT28</f>
        <v>0</v>
      </c>
      <c r="DA28" s="10">
        <f>CT28</f>
        <v>0</v>
      </c>
      <c r="DB28" s="3">
        <f>(CV28*3)+(CW28*5)+(CX28*5)+(CY28*20)</f>
        <v>0</v>
      </c>
      <c r="DC28" s="11">
        <f>CZ28+DA28+DB28</f>
        <v>0</v>
      </c>
      <c r="DD28" s="12"/>
      <c r="DE28" s="2"/>
      <c r="DF28" s="3"/>
      <c r="DG28" s="3"/>
      <c r="DH28" s="3"/>
      <c r="DI28" s="3"/>
      <c r="DJ28" s="3"/>
      <c r="DK28" s="6">
        <f>DD28+DE28</f>
        <v>0</v>
      </c>
      <c r="DL28" s="10">
        <f>DE28</f>
        <v>0</v>
      </c>
      <c r="DM28" s="3">
        <f>(DG28*3)+(DH28*5)+(DI28*5)+(DJ28*20)</f>
        <v>0</v>
      </c>
      <c r="DN28" s="11">
        <f>DK28+DL28+DM28</f>
        <v>0</v>
      </c>
    </row>
    <row r="29" spans="1:118" ht="15" x14ac:dyDescent="0.2">
      <c r="A29" s="14">
        <v>23</v>
      </c>
      <c r="B29" s="14">
        <v>21</v>
      </c>
      <c r="C29" s="8" t="s">
        <v>69</v>
      </c>
      <c r="D29" s="30" t="s">
        <v>32</v>
      </c>
      <c r="E29" s="30" t="s">
        <v>47</v>
      </c>
      <c r="F29" s="45">
        <f xml:space="preserve"> AB29+AQ29+BE29+BS29+CG29</f>
        <v>98.819018844626029</v>
      </c>
      <c r="G29" s="29">
        <f>H29+I29+J29</f>
        <v>880.47</v>
      </c>
      <c r="H29" s="22">
        <f>X29+AM29+BA29+BO29+CC29+CO29+CZ29+DK29</f>
        <v>709.47</v>
      </c>
      <c r="I29" s="7">
        <f>Z29+AO29+BC29+BQ29+CE29+CQ29+DB29+DM29</f>
        <v>20</v>
      </c>
      <c r="J29" s="24">
        <f>R29+AG29+AU29+BI29+BW29+CJ29+CU29+DF29</f>
        <v>151</v>
      </c>
      <c r="K29" s="12">
        <v>90</v>
      </c>
      <c r="L29" s="2"/>
      <c r="M29" s="2"/>
      <c r="N29" s="2"/>
      <c r="O29" s="2"/>
      <c r="P29" s="2"/>
      <c r="Q29" s="2"/>
      <c r="R29" s="3">
        <v>90</v>
      </c>
      <c r="S29" s="3"/>
      <c r="T29" s="3"/>
      <c r="U29" s="3"/>
      <c r="V29" s="3"/>
      <c r="W29" s="13"/>
      <c r="X29" s="6">
        <f>K29+L29+M29+N29+O29+P29+Q29</f>
        <v>90</v>
      </c>
      <c r="Y29" s="10">
        <f>R29</f>
        <v>90</v>
      </c>
      <c r="Z29" s="3">
        <f>(S29*5)+(T29*10)+(U29*15)+(V29*10)+(W29*20)</f>
        <v>0</v>
      </c>
      <c r="AA29" s="11">
        <f>X29+Y29+Z29</f>
        <v>180</v>
      </c>
      <c r="AB29" s="44">
        <f>(MIN(AA$5:AA$29)/AA29)*100</f>
        <v>26.361111111111114</v>
      </c>
      <c r="AC29" s="12">
        <v>170.72</v>
      </c>
      <c r="AD29" s="2"/>
      <c r="AE29" s="2"/>
      <c r="AF29" s="2"/>
      <c r="AG29" s="3">
        <v>40</v>
      </c>
      <c r="AH29" s="3"/>
      <c r="AI29" s="3"/>
      <c r="AJ29" s="3"/>
      <c r="AK29" s="3">
        <v>1</v>
      </c>
      <c r="AL29" s="3"/>
      <c r="AM29" s="6">
        <f>AC29+AD29+AE29+AF29</f>
        <v>170.72</v>
      </c>
      <c r="AN29" s="10">
        <f>AG29</f>
        <v>40</v>
      </c>
      <c r="AO29" s="3">
        <f>(AH29*5)+(AI29*10)+(AJ29*15)+(AK29*10)+(AL29*20)</f>
        <v>10</v>
      </c>
      <c r="AP29" s="11">
        <f>AM29+AN29+AO29</f>
        <v>220.72</v>
      </c>
      <c r="AQ29" s="44">
        <f>(MIN(AP$5:AP$29)/AP29)*100</f>
        <v>13.62812613265676</v>
      </c>
      <c r="AR29" s="12">
        <v>125.46</v>
      </c>
      <c r="AS29" s="2"/>
      <c r="AT29" s="2"/>
      <c r="AU29" s="3">
        <v>19</v>
      </c>
      <c r="AV29" s="3"/>
      <c r="AW29" s="3"/>
      <c r="AX29" s="3"/>
      <c r="AY29" s="3"/>
      <c r="AZ29" s="3"/>
      <c r="BA29" s="6">
        <f>AR29+AS29+AT29</f>
        <v>125.46</v>
      </c>
      <c r="BB29" s="10">
        <f>AU29</f>
        <v>19</v>
      </c>
      <c r="BC29" s="3">
        <f>(AV29*5)+(AW29*10)+(AX29*15)+(AY29*10)+(AZ29*20)</f>
        <v>0</v>
      </c>
      <c r="BD29" s="11">
        <f>BA29+BB29+BC29</f>
        <v>144.45999999999998</v>
      </c>
      <c r="BE29" s="44">
        <f>(MIN(BD$5:BD$29)/BD29)*100</f>
        <v>13.948497854077255</v>
      </c>
      <c r="BF29" s="12">
        <v>109.69</v>
      </c>
      <c r="BG29" s="2"/>
      <c r="BH29" s="2"/>
      <c r="BI29" s="3">
        <v>0</v>
      </c>
      <c r="BJ29" s="3"/>
      <c r="BK29" s="3"/>
      <c r="BL29" s="3"/>
      <c r="BM29" s="3"/>
      <c r="BN29" s="3"/>
      <c r="BO29" s="6">
        <f>BF29+BG29+BH29</f>
        <v>109.69</v>
      </c>
      <c r="BP29" s="10">
        <f>BI29</f>
        <v>0</v>
      </c>
      <c r="BQ29" s="3">
        <f>(BJ29*5)+(BK29*10)+(BL29*15)+(BM29*10)+(BN29*20)</f>
        <v>0</v>
      </c>
      <c r="BR29" s="11">
        <f>BO29+BP29+BQ29</f>
        <v>109.69</v>
      </c>
      <c r="BS29" s="44">
        <f>(MIN(BR$5:BR$29)/BR29)*100</f>
        <v>24.633056796426292</v>
      </c>
      <c r="BT29" s="12">
        <v>213.6</v>
      </c>
      <c r="BU29" s="2"/>
      <c r="BV29" s="2"/>
      <c r="BW29" s="3">
        <v>2</v>
      </c>
      <c r="BX29" s="3">
        <v>2</v>
      </c>
      <c r="BY29" s="3"/>
      <c r="BZ29" s="3"/>
      <c r="CA29" s="3"/>
      <c r="CB29" s="3"/>
      <c r="CC29" s="6">
        <f>BT29+BU29+BV29</f>
        <v>213.6</v>
      </c>
      <c r="CD29" s="10">
        <f>BW29</f>
        <v>2</v>
      </c>
      <c r="CE29" s="3">
        <f>(BX29*5)+(BY29*10)+(BZ29*15)+(CA29*10)+(CB29*20)</f>
        <v>10</v>
      </c>
      <c r="CF29" s="11">
        <f>CC29+CD29+CE29</f>
        <v>225.6</v>
      </c>
      <c r="CG29" s="44">
        <f>(MIN(CF$5:CF$29)/CF29)*100</f>
        <v>20.24822695035461</v>
      </c>
      <c r="CH29" s="12"/>
      <c r="CI29" s="2"/>
      <c r="CJ29" s="3"/>
      <c r="CK29" s="3"/>
      <c r="CL29" s="3"/>
      <c r="CM29" s="3"/>
      <c r="CN29" s="3"/>
      <c r="CO29" s="6">
        <f>CH29+CI29</f>
        <v>0</v>
      </c>
      <c r="CP29" s="10">
        <f>CI29</f>
        <v>0</v>
      </c>
      <c r="CQ29" s="3">
        <f>(CK29*3)+(CL29*5)+(CM29*5)+(CN29*20)</f>
        <v>0</v>
      </c>
      <c r="CR29" s="11">
        <f>CO29+CP29+CQ29</f>
        <v>0</v>
      </c>
      <c r="CS29" s="12"/>
      <c r="CT29" s="2"/>
      <c r="CU29" s="3"/>
      <c r="CV29" s="3"/>
      <c r="CW29" s="3"/>
      <c r="CX29" s="3"/>
      <c r="CY29" s="3"/>
      <c r="CZ29" s="6">
        <f>CS29+CT29</f>
        <v>0</v>
      </c>
      <c r="DA29" s="10">
        <f>CT29</f>
        <v>0</v>
      </c>
      <c r="DB29" s="3">
        <f>(CV29*3)+(CW29*5)+(CX29*5)+(CY29*20)</f>
        <v>0</v>
      </c>
      <c r="DC29" s="11">
        <f>CZ29+DA29+DB29</f>
        <v>0</v>
      </c>
      <c r="DD29" s="12"/>
      <c r="DE29" s="2"/>
      <c r="DF29" s="3"/>
      <c r="DG29" s="3"/>
      <c r="DH29" s="3"/>
      <c r="DI29" s="3"/>
      <c r="DJ29" s="3"/>
      <c r="DK29" s="6">
        <f>DD29+DE29</f>
        <v>0</v>
      </c>
      <c r="DL29" s="10">
        <f>DE29</f>
        <v>0</v>
      </c>
      <c r="DM29" s="3">
        <f>(DG29*3)+(DH29*5)+(DI29*5)+(DJ29*20)</f>
        <v>0</v>
      </c>
      <c r="DN29" s="11">
        <f>DK29+DL29+DM29</f>
        <v>0</v>
      </c>
    </row>
    <row r="30" spans="1:118" ht="15" x14ac:dyDescent="0.2">
      <c r="A30" s="49"/>
      <c r="B30" s="49"/>
      <c r="C30" s="8"/>
      <c r="D30" s="30"/>
      <c r="E30" s="30"/>
      <c r="F30" s="45"/>
      <c r="G30" s="50"/>
      <c r="H30" s="2"/>
      <c r="I30" s="3"/>
      <c r="J30" s="3"/>
      <c r="K30" s="2"/>
      <c r="L30" s="2"/>
      <c r="M30" s="2"/>
      <c r="N30" s="2"/>
      <c r="O30" s="2"/>
      <c r="P30" s="2"/>
      <c r="Q30" s="2"/>
      <c r="R30" s="3"/>
      <c r="S30" s="3"/>
      <c r="T30" s="3"/>
      <c r="U30" s="3"/>
      <c r="V30" s="3"/>
      <c r="W30" s="3"/>
      <c r="X30" s="2"/>
      <c r="Y30" s="10"/>
      <c r="Z30" s="3"/>
      <c r="AA30" s="51"/>
      <c r="AB30" s="44"/>
      <c r="AC30" s="2"/>
      <c r="AD30" s="2"/>
      <c r="AE30" s="2"/>
      <c r="AF30" s="2"/>
      <c r="AG30" s="3"/>
      <c r="AH30" s="3"/>
      <c r="AI30" s="3"/>
      <c r="AJ30" s="3"/>
      <c r="AK30" s="3"/>
      <c r="AL30" s="3"/>
      <c r="AM30" s="2"/>
      <c r="AN30" s="10"/>
      <c r="AO30" s="3"/>
      <c r="AP30" s="51"/>
      <c r="AQ30" s="44"/>
      <c r="AR30" s="2"/>
      <c r="AS30" s="2"/>
      <c r="AT30" s="2"/>
      <c r="AU30" s="3"/>
      <c r="AV30" s="3"/>
      <c r="AW30" s="3"/>
      <c r="AX30" s="3"/>
      <c r="AY30" s="3"/>
      <c r="AZ30" s="3"/>
      <c r="BA30" s="2"/>
      <c r="BB30" s="10"/>
      <c r="BC30" s="3"/>
      <c r="BD30" s="51"/>
      <c r="BE30" s="44"/>
      <c r="BF30" s="2"/>
      <c r="BG30" s="2"/>
      <c r="BH30" s="2"/>
      <c r="BI30" s="3"/>
      <c r="BJ30" s="3"/>
      <c r="BK30" s="3"/>
      <c r="BL30" s="3"/>
      <c r="BM30" s="3"/>
      <c r="BN30" s="3"/>
      <c r="BO30" s="2"/>
      <c r="BP30" s="10"/>
      <c r="BQ30" s="3"/>
      <c r="BR30" s="51"/>
      <c r="BS30" s="44"/>
      <c r="BT30" s="2"/>
      <c r="BU30" s="2"/>
      <c r="BV30" s="2"/>
      <c r="BW30" s="3"/>
      <c r="BX30" s="3"/>
      <c r="BY30" s="3"/>
      <c r="BZ30" s="3"/>
      <c r="CA30" s="3"/>
      <c r="CB30" s="3"/>
      <c r="CC30" s="2"/>
      <c r="CD30" s="10"/>
      <c r="CE30" s="3"/>
      <c r="CF30" s="51"/>
      <c r="CG30" s="44"/>
      <c r="CH30" s="2"/>
      <c r="CI30" s="2"/>
      <c r="CJ30" s="3"/>
      <c r="CK30" s="3"/>
      <c r="CL30" s="3"/>
      <c r="CM30" s="3"/>
      <c r="CN30" s="3"/>
      <c r="CO30" s="2"/>
      <c r="CP30" s="10"/>
      <c r="CQ30" s="3"/>
      <c r="CR30" s="51"/>
      <c r="CS30" s="2"/>
      <c r="CT30" s="2"/>
      <c r="CU30" s="3"/>
      <c r="CV30" s="3"/>
      <c r="CW30" s="3"/>
      <c r="CX30" s="3"/>
      <c r="CY30" s="3"/>
      <c r="CZ30" s="2"/>
      <c r="DA30" s="10"/>
      <c r="DB30" s="3"/>
      <c r="DC30" s="51"/>
      <c r="DD30" s="2"/>
      <c r="DE30" s="2"/>
      <c r="DF30" s="3"/>
      <c r="DG30" s="3"/>
      <c r="DH30" s="3"/>
      <c r="DI30" s="3"/>
      <c r="DJ30" s="3"/>
      <c r="DK30" s="2"/>
      <c r="DL30" s="10"/>
      <c r="DM30" s="3"/>
      <c r="DN30" s="51"/>
    </row>
    <row r="31" spans="1:118" x14ac:dyDescent="0.2">
      <c r="A31" s="5">
        <v>23</v>
      </c>
      <c r="C31" s="47" t="s">
        <v>39</v>
      </c>
    </row>
  </sheetData>
  <sortState ref="A6:DN29">
    <sortCondition descending="1" ref="F9:F29"/>
  </sortState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33"/>
  <sheetViews>
    <sheetView workbookViewId="0">
      <pane xSplit="3" topLeftCell="D1" activePane="topRight" state="frozen"/>
      <selection pane="topRight" activeCell="A20" sqref="A20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35</v>
      </c>
      <c r="B1" s="25" t="s">
        <v>56</v>
      </c>
      <c r="C1" s="25" t="s">
        <v>0</v>
      </c>
      <c r="D1" s="25"/>
      <c r="E1" s="25"/>
      <c r="F1" s="46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34</v>
      </c>
      <c r="B2" s="16" t="s">
        <v>34</v>
      </c>
      <c r="C2" s="16" t="s">
        <v>10</v>
      </c>
      <c r="D2" s="16" t="s">
        <v>11</v>
      </c>
      <c r="E2" s="16" t="s">
        <v>12</v>
      </c>
      <c r="F2" s="42" t="s">
        <v>37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38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2" t="s">
        <v>36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38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2" t="s">
        <v>36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38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2" t="s">
        <v>36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38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2" t="s">
        <v>36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38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2" t="s">
        <v>36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4"/>
      <c r="B3" s="35"/>
      <c r="C3" s="35"/>
      <c r="D3" s="35"/>
      <c r="E3" s="35"/>
      <c r="F3" s="43"/>
      <c r="G3" s="36"/>
      <c r="H3" s="37"/>
      <c r="I3" s="38"/>
      <c r="J3" s="39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8"/>
      <c r="X3" s="40"/>
      <c r="Y3" s="35"/>
      <c r="Z3" s="35"/>
      <c r="AA3" s="41"/>
      <c r="AB3" s="43"/>
      <c r="AC3" s="34"/>
      <c r="AD3" s="35"/>
      <c r="AE3" s="35"/>
      <c r="AF3" s="35"/>
      <c r="AG3" s="35"/>
      <c r="AH3" s="35"/>
      <c r="AI3" s="35"/>
      <c r="AJ3" s="35"/>
      <c r="AK3" s="35"/>
      <c r="AL3" s="35"/>
      <c r="AM3" s="40"/>
      <c r="AN3" s="35"/>
      <c r="AO3" s="35"/>
      <c r="AP3" s="41"/>
      <c r="AQ3" s="43"/>
      <c r="AR3" s="34"/>
      <c r="AS3" s="35"/>
      <c r="AT3" s="35"/>
      <c r="AU3" s="35"/>
      <c r="AV3" s="35"/>
      <c r="AW3" s="35"/>
      <c r="AX3" s="35"/>
      <c r="AY3" s="35"/>
      <c r="AZ3" s="35"/>
      <c r="BA3" s="40"/>
      <c r="BB3" s="35"/>
      <c r="BC3" s="35"/>
      <c r="BD3" s="41"/>
      <c r="BE3" s="43"/>
      <c r="BF3" s="34"/>
      <c r="BG3" s="35"/>
      <c r="BH3" s="35"/>
      <c r="BI3" s="35"/>
      <c r="BJ3" s="35"/>
      <c r="BK3" s="35"/>
      <c r="BL3" s="35"/>
      <c r="BM3" s="35"/>
      <c r="BN3" s="35"/>
      <c r="BO3" s="40"/>
      <c r="BP3" s="35"/>
      <c r="BQ3" s="35"/>
      <c r="BR3" s="41"/>
      <c r="BS3" s="43"/>
      <c r="BT3" s="34"/>
      <c r="BU3" s="35"/>
      <c r="BV3" s="35"/>
      <c r="BW3" s="35"/>
      <c r="BX3" s="35"/>
      <c r="BY3" s="35"/>
      <c r="BZ3" s="35"/>
      <c r="CA3" s="35"/>
      <c r="CB3" s="35"/>
      <c r="CC3" s="40"/>
      <c r="CD3" s="35"/>
      <c r="CE3" s="35"/>
      <c r="CF3" s="41"/>
      <c r="CG3" s="43"/>
      <c r="CH3" s="34"/>
      <c r="CI3" s="35"/>
      <c r="CJ3" s="35"/>
      <c r="CK3" s="35"/>
      <c r="CL3" s="35"/>
      <c r="CM3" s="35"/>
      <c r="CN3" s="35"/>
      <c r="CO3" s="40"/>
      <c r="CP3" s="35"/>
      <c r="CQ3" s="35"/>
      <c r="CR3" s="41"/>
      <c r="CS3" s="34"/>
      <c r="CT3" s="35"/>
      <c r="CU3" s="35"/>
      <c r="CV3" s="35"/>
      <c r="CW3" s="35"/>
      <c r="CX3" s="35"/>
      <c r="CY3" s="35"/>
      <c r="CZ3" s="40"/>
      <c r="DA3" s="35"/>
      <c r="DB3" s="35"/>
      <c r="DC3" s="41"/>
      <c r="DD3" s="34"/>
      <c r="DE3" s="35"/>
      <c r="DF3" s="35"/>
      <c r="DG3" s="35"/>
      <c r="DH3" s="35"/>
      <c r="DI3" s="35"/>
      <c r="DJ3" s="35"/>
      <c r="DK3" s="40"/>
      <c r="DL3" s="35"/>
      <c r="DM3" s="35"/>
      <c r="DN3" s="41"/>
    </row>
    <row r="4" spans="1:118" ht="15" x14ac:dyDescent="0.25">
      <c r="A4" s="34"/>
      <c r="B4" s="35"/>
      <c r="C4" s="35"/>
      <c r="D4" s="35"/>
      <c r="E4" s="35"/>
      <c r="F4" s="43"/>
      <c r="G4" s="36"/>
      <c r="H4" s="37"/>
      <c r="I4" s="38"/>
      <c r="J4" s="39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8"/>
      <c r="X4" s="40"/>
      <c r="Y4" s="35"/>
      <c r="Z4" s="35"/>
      <c r="AA4" s="41"/>
      <c r="AB4" s="43"/>
      <c r="AC4" s="34"/>
      <c r="AD4" s="35"/>
      <c r="AE4" s="35"/>
      <c r="AF4" s="35"/>
      <c r="AG4" s="35"/>
      <c r="AH4" s="35"/>
      <c r="AI4" s="35"/>
      <c r="AJ4" s="35"/>
      <c r="AK4" s="35"/>
      <c r="AL4" s="35"/>
      <c r="AM4" s="40"/>
      <c r="AN4" s="35"/>
      <c r="AO4" s="35"/>
      <c r="AP4" s="41"/>
      <c r="AQ4" s="43"/>
      <c r="AR4" s="34"/>
      <c r="AS4" s="35"/>
      <c r="AT4" s="35"/>
      <c r="AU4" s="35"/>
      <c r="AV4" s="35"/>
      <c r="AW4" s="35"/>
      <c r="AX4" s="35"/>
      <c r="AY4" s="35"/>
      <c r="AZ4" s="35"/>
      <c r="BA4" s="40"/>
      <c r="BB4" s="35"/>
      <c r="BC4" s="35"/>
      <c r="BD4" s="41"/>
      <c r="BE4" s="43"/>
      <c r="BF4" s="34"/>
      <c r="BG4" s="35"/>
      <c r="BH4" s="35"/>
      <c r="BI4" s="35"/>
      <c r="BJ4" s="35"/>
      <c r="BK4" s="35"/>
      <c r="BL4" s="35"/>
      <c r="BM4" s="35"/>
      <c r="BN4" s="35"/>
      <c r="BO4" s="40"/>
      <c r="BP4" s="35"/>
      <c r="BQ4" s="35"/>
      <c r="BR4" s="41"/>
      <c r="BS4" s="43"/>
      <c r="BT4" s="34"/>
      <c r="BU4" s="35"/>
      <c r="BV4" s="35"/>
      <c r="BW4" s="35"/>
      <c r="BX4" s="35"/>
      <c r="BY4" s="35"/>
      <c r="BZ4" s="35"/>
      <c r="CA4" s="35"/>
      <c r="CB4" s="35"/>
      <c r="CC4" s="40"/>
      <c r="CD4" s="35"/>
      <c r="CE4" s="35"/>
      <c r="CF4" s="41"/>
      <c r="CG4" s="43"/>
      <c r="CH4" s="34"/>
      <c r="CI4" s="35"/>
      <c r="CJ4" s="35"/>
      <c r="CK4" s="35"/>
      <c r="CL4" s="35"/>
      <c r="CM4" s="35"/>
      <c r="CN4" s="35"/>
      <c r="CO4" s="40"/>
      <c r="CP4" s="35"/>
      <c r="CQ4" s="35"/>
      <c r="CR4" s="41"/>
      <c r="CS4" s="34"/>
      <c r="CT4" s="35"/>
      <c r="CU4" s="35"/>
      <c r="CV4" s="35"/>
      <c r="CW4" s="35"/>
      <c r="CX4" s="35"/>
      <c r="CY4" s="35"/>
      <c r="CZ4" s="40"/>
      <c r="DA4" s="35"/>
      <c r="DB4" s="35"/>
      <c r="DC4" s="41"/>
      <c r="DD4" s="34"/>
      <c r="DE4" s="35"/>
      <c r="DF4" s="35"/>
      <c r="DG4" s="35"/>
      <c r="DH4" s="35"/>
      <c r="DI4" s="35"/>
      <c r="DJ4" s="35"/>
      <c r="DK4" s="40"/>
      <c r="DL4" s="35"/>
      <c r="DM4" s="35"/>
      <c r="DN4" s="41"/>
    </row>
    <row r="5" spans="1:118" ht="15" x14ac:dyDescent="0.2">
      <c r="A5" s="14"/>
      <c r="B5" s="14"/>
      <c r="C5" s="48" t="s">
        <v>57</v>
      </c>
      <c r="D5" s="9"/>
      <c r="E5" s="30"/>
      <c r="F5" s="45"/>
      <c r="G5" s="29"/>
      <c r="H5" s="22"/>
      <c r="I5" s="7"/>
      <c r="J5" s="24"/>
      <c r="K5" s="1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13"/>
      <c r="X5" s="6"/>
      <c r="Y5" s="10"/>
      <c r="Z5" s="3"/>
      <c r="AA5" s="11"/>
      <c r="AB5" s="44"/>
      <c r="AC5" s="12"/>
      <c r="AD5" s="2"/>
      <c r="AE5" s="2"/>
      <c r="AF5" s="2"/>
      <c r="AG5" s="3"/>
      <c r="AH5" s="3"/>
      <c r="AI5" s="3"/>
      <c r="AJ5" s="3"/>
      <c r="AK5" s="3"/>
      <c r="AL5" s="3"/>
      <c r="AM5" s="6"/>
      <c r="AN5" s="10"/>
      <c r="AO5" s="3"/>
      <c r="AP5" s="11"/>
      <c r="AQ5" s="44"/>
      <c r="AR5" s="12"/>
      <c r="AS5" s="2"/>
      <c r="AT5" s="2"/>
      <c r="AU5" s="3"/>
      <c r="AV5" s="3"/>
      <c r="AW5" s="3"/>
      <c r="AX5" s="3"/>
      <c r="AY5" s="3"/>
      <c r="AZ5" s="3"/>
      <c r="BA5" s="6"/>
      <c r="BB5" s="10"/>
      <c r="BC5" s="3"/>
      <c r="BD5" s="33"/>
      <c r="BE5" s="44"/>
      <c r="BF5" s="12"/>
      <c r="BG5" s="2"/>
      <c r="BH5" s="2"/>
      <c r="BI5" s="3"/>
      <c r="BJ5" s="3"/>
      <c r="BK5" s="3"/>
      <c r="BL5" s="3"/>
      <c r="BM5" s="3"/>
      <c r="BN5" s="3"/>
      <c r="BO5" s="6"/>
      <c r="BP5" s="10"/>
      <c r="BQ5" s="3"/>
      <c r="BR5" s="11"/>
      <c r="BS5" s="44"/>
      <c r="BT5" s="12"/>
      <c r="BU5" s="2"/>
      <c r="BV5" s="2"/>
      <c r="BW5" s="3"/>
      <c r="BX5" s="3"/>
      <c r="BY5" s="3"/>
      <c r="BZ5" s="3"/>
      <c r="CA5" s="3"/>
      <c r="CB5" s="3"/>
      <c r="CC5" s="6"/>
      <c r="CD5" s="10"/>
      <c r="CE5" s="3"/>
      <c r="CF5" s="11"/>
      <c r="CG5" s="44"/>
      <c r="CH5" s="12"/>
      <c r="CI5" s="2"/>
      <c r="CJ5" s="3"/>
      <c r="CK5" s="3"/>
      <c r="CL5" s="3"/>
      <c r="CM5" s="3"/>
      <c r="CN5" s="3"/>
      <c r="CO5" s="6"/>
      <c r="CP5" s="10"/>
      <c r="CQ5" s="3"/>
      <c r="CR5" s="11"/>
      <c r="CS5" s="12"/>
      <c r="CT5" s="2"/>
      <c r="CU5" s="3"/>
      <c r="CV5" s="3"/>
      <c r="CW5" s="3"/>
      <c r="CX5" s="3"/>
      <c r="CY5" s="3"/>
      <c r="CZ5" s="6"/>
      <c r="DA5" s="10"/>
      <c r="DB5" s="3"/>
      <c r="DC5" s="11"/>
      <c r="DD5" s="12"/>
      <c r="DE5" s="2"/>
      <c r="DF5" s="3"/>
      <c r="DG5" s="3"/>
      <c r="DH5" s="3"/>
      <c r="DI5" s="3"/>
      <c r="DJ5" s="3"/>
      <c r="DK5" s="6"/>
      <c r="DL5" s="10"/>
      <c r="DM5" s="3"/>
      <c r="DN5" s="11"/>
    </row>
    <row r="6" spans="1:118" ht="15" x14ac:dyDescent="0.2">
      <c r="A6" s="14">
        <v>3</v>
      </c>
      <c r="B6" s="14">
        <v>3</v>
      </c>
      <c r="C6" s="8" t="s">
        <v>41</v>
      </c>
      <c r="D6" s="31" t="s">
        <v>32</v>
      </c>
      <c r="E6" s="30" t="s">
        <v>33</v>
      </c>
      <c r="F6" s="45">
        <f xml:space="preserve"> AB6+AQ6+BE6+BS6+CG6</f>
        <v>326.93935253162573</v>
      </c>
      <c r="G6" s="29">
        <f>H6+I6+J6</f>
        <v>294.45</v>
      </c>
      <c r="H6" s="22">
        <f>X6+AM6+BA6+BO6+CC6+CO6+CZ6+DK6</f>
        <v>139.44999999999999</v>
      </c>
      <c r="I6" s="7">
        <f>Z6+AO6+BC6+BQ6+CE6+CQ6+DB6+DM6</f>
        <v>30</v>
      </c>
      <c r="J6" s="24">
        <f>R6+AG6+AU6+BI6+BW6+CJ6+CU6+DF6</f>
        <v>125</v>
      </c>
      <c r="K6" s="12">
        <v>28.4</v>
      </c>
      <c r="L6" s="2"/>
      <c r="M6" s="2"/>
      <c r="N6" s="2"/>
      <c r="O6" s="2"/>
      <c r="P6" s="2"/>
      <c r="Q6" s="2"/>
      <c r="R6" s="3">
        <v>100</v>
      </c>
      <c r="S6" s="3"/>
      <c r="T6" s="3"/>
      <c r="U6" s="3"/>
      <c r="V6" s="3"/>
      <c r="W6" s="13"/>
      <c r="X6" s="6">
        <f>K6+L6+M6+N6+O6+P6+Q6</f>
        <v>28.4</v>
      </c>
      <c r="Y6" s="10">
        <f>R6</f>
        <v>100</v>
      </c>
      <c r="Z6" s="3">
        <f>(S6*5)+(T6*10)+(U6*15)+(V6*10)+(W6*20)</f>
        <v>0</v>
      </c>
      <c r="AA6" s="33">
        <f>X6+Y6+Z6</f>
        <v>128.4</v>
      </c>
      <c r="AB6" s="44">
        <f>(MIN(AA$5:AA$10)/AA6)*100</f>
        <v>21.059190031152646</v>
      </c>
      <c r="AC6" s="12">
        <v>27.82</v>
      </c>
      <c r="AD6" s="2"/>
      <c r="AE6" s="2"/>
      <c r="AF6" s="2"/>
      <c r="AG6" s="3">
        <v>5</v>
      </c>
      <c r="AH6" s="3"/>
      <c r="AI6" s="3"/>
      <c r="AJ6" s="3"/>
      <c r="AK6" s="3"/>
      <c r="AL6" s="3"/>
      <c r="AM6" s="6">
        <f>AC6+AD6+AE6+AF6</f>
        <v>27.82</v>
      </c>
      <c r="AN6" s="10">
        <f>AG6</f>
        <v>5</v>
      </c>
      <c r="AO6" s="3">
        <f>(AH6*5)+(AI6*10)+(AJ6*15)+(AK6*10)+(AL6*20)</f>
        <v>0</v>
      </c>
      <c r="AP6" s="11">
        <f>AM6+AN6+AO6</f>
        <v>32.82</v>
      </c>
      <c r="AQ6" s="44">
        <f>(MIN(AP$5:AP$10)/AP6)*100</f>
        <v>82.388787324801953</v>
      </c>
      <c r="AR6" s="12">
        <v>21.13</v>
      </c>
      <c r="AS6" s="2"/>
      <c r="AT6" s="2"/>
      <c r="AU6" s="3">
        <v>20</v>
      </c>
      <c r="AV6" s="3"/>
      <c r="AW6" s="3"/>
      <c r="AX6" s="3">
        <v>2</v>
      </c>
      <c r="AY6" s="3"/>
      <c r="AZ6" s="3"/>
      <c r="BA6" s="6">
        <f>AR6+AS6+AT6</f>
        <v>21.13</v>
      </c>
      <c r="BB6" s="10">
        <f>AU6</f>
        <v>20</v>
      </c>
      <c r="BC6" s="3">
        <f>(AV6*5)+(AW6*10)+(AX6*15)+(AY6*10)+(AZ6*20)</f>
        <v>30</v>
      </c>
      <c r="BD6" s="11">
        <f>BA6+BB6+BC6</f>
        <v>71.13</v>
      </c>
      <c r="BE6" s="44">
        <f>(MIN(BD$5:BD$10)/BD6)*100</f>
        <v>27.245887811050189</v>
      </c>
      <c r="BF6" s="12">
        <v>27.7</v>
      </c>
      <c r="BG6" s="2"/>
      <c r="BH6" s="2"/>
      <c r="BI6" s="3">
        <v>0</v>
      </c>
      <c r="BJ6" s="3"/>
      <c r="BK6" s="3"/>
      <c r="BL6" s="3"/>
      <c r="BM6" s="3"/>
      <c r="BN6" s="3"/>
      <c r="BO6" s="6">
        <f>BF6+BG6+BH6</f>
        <v>27.7</v>
      </c>
      <c r="BP6" s="10">
        <f>BI6</f>
        <v>0</v>
      </c>
      <c r="BQ6" s="3">
        <f>(BJ6*5)+(BK6*10)+(BL6*15)+(BM6*10)+(BN6*20)</f>
        <v>0</v>
      </c>
      <c r="BR6" s="33">
        <f>BO6+BP6+BQ6</f>
        <v>27.7</v>
      </c>
      <c r="BS6" s="44">
        <f>(MIN(BR$5:BR$10)/BR6)*100</f>
        <v>96.245487364620942</v>
      </c>
      <c r="BT6" s="12">
        <v>34.4</v>
      </c>
      <c r="BU6" s="2"/>
      <c r="BV6" s="2"/>
      <c r="BW6" s="3">
        <v>0</v>
      </c>
      <c r="BX6" s="3"/>
      <c r="BY6" s="3"/>
      <c r="BZ6" s="3"/>
      <c r="CA6" s="3"/>
      <c r="CB6" s="3"/>
      <c r="CC6" s="6">
        <f>BT6+BU6+BV6</f>
        <v>34.4</v>
      </c>
      <c r="CD6" s="10">
        <f>BW6</f>
        <v>0</v>
      </c>
      <c r="CE6" s="3">
        <f>(BX6*5)+(BY6*10)+(BZ6*15)+(CA6*10)+(CB6*20)</f>
        <v>0</v>
      </c>
      <c r="CF6" s="11">
        <f>CC6+CD6+CE6</f>
        <v>34.4</v>
      </c>
      <c r="CG6" s="44">
        <f>(MIN(CF$5:CF$10)/CF6)*100</f>
        <v>100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CI6</f>
        <v>0</v>
      </c>
      <c r="CQ6" s="3">
        <f>(CK6*3)+(CL6*5)+(CM6*5)+(CN6*20)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CT6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DE6</f>
        <v>0</v>
      </c>
      <c r="DM6" s="3">
        <f>(DG6*3)+(DH6*5)+(DI6*5)+(DJ6*20)</f>
        <v>0</v>
      </c>
      <c r="DN6" s="11">
        <f>DK6+DL6+DM6</f>
        <v>0</v>
      </c>
    </row>
    <row r="7" spans="1:118" ht="15" x14ac:dyDescent="0.2">
      <c r="A7" s="14"/>
      <c r="B7" s="14"/>
      <c r="C7" s="35" t="s">
        <v>53</v>
      </c>
      <c r="D7" s="9"/>
      <c r="E7" s="30"/>
      <c r="F7" s="45"/>
      <c r="G7" s="29"/>
      <c r="H7" s="22"/>
      <c r="I7" s="7"/>
      <c r="J7" s="24"/>
      <c r="K7" s="12"/>
      <c r="L7" s="2"/>
      <c r="M7" s="2"/>
      <c r="N7" s="2"/>
      <c r="O7" s="2"/>
      <c r="P7" s="2"/>
      <c r="Q7" s="2"/>
      <c r="R7" s="3"/>
      <c r="S7" s="3"/>
      <c r="T7" s="3"/>
      <c r="U7" s="3"/>
      <c r="V7" s="3"/>
      <c r="W7" s="13"/>
      <c r="X7" s="6"/>
      <c r="Y7" s="10"/>
      <c r="Z7" s="3"/>
      <c r="AA7" s="11"/>
      <c r="AB7" s="44"/>
      <c r="AC7" s="12"/>
      <c r="AD7" s="2"/>
      <c r="AE7" s="2"/>
      <c r="AF7" s="2"/>
      <c r="AG7" s="3"/>
      <c r="AH7" s="3"/>
      <c r="AI7" s="3"/>
      <c r="AJ7" s="3"/>
      <c r="AK7" s="3"/>
      <c r="AL7" s="3"/>
      <c r="AM7" s="6"/>
      <c r="AN7" s="10"/>
      <c r="AO7" s="3"/>
      <c r="AP7" s="11"/>
      <c r="AQ7" s="44"/>
      <c r="AR7" s="12"/>
      <c r="AS7" s="2"/>
      <c r="AT7" s="2"/>
      <c r="AU7" s="3"/>
      <c r="AV7" s="3"/>
      <c r="AW7" s="3"/>
      <c r="AX7" s="3"/>
      <c r="AY7" s="3"/>
      <c r="AZ7" s="3"/>
      <c r="BA7" s="6"/>
      <c r="BB7" s="10"/>
      <c r="BC7" s="3"/>
      <c r="BD7" s="33"/>
      <c r="BE7" s="44"/>
      <c r="BF7" s="12"/>
      <c r="BG7" s="2"/>
      <c r="BH7" s="2"/>
      <c r="BI7" s="3"/>
      <c r="BJ7" s="3"/>
      <c r="BK7" s="3"/>
      <c r="BL7" s="3"/>
      <c r="BM7" s="3"/>
      <c r="BN7" s="3"/>
      <c r="BO7" s="6"/>
      <c r="BP7" s="10"/>
      <c r="BQ7" s="3"/>
      <c r="BR7" s="11"/>
      <c r="BS7" s="44"/>
      <c r="BT7" s="12"/>
      <c r="BU7" s="2"/>
      <c r="BV7" s="2"/>
      <c r="BW7" s="3"/>
      <c r="BX7" s="3"/>
      <c r="BY7" s="3"/>
      <c r="BZ7" s="3"/>
      <c r="CA7" s="3"/>
      <c r="CB7" s="3"/>
      <c r="CC7" s="6"/>
      <c r="CD7" s="10"/>
      <c r="CE7" s="3"/>
      <c r="CF7" s="11"/>
      <c r="CG7" s="44"/>
      <c r="CH7" s="12"/>
      <c r="CI7" s="2"/>
      <c r="CJ7" s="3"/>
      <c r="CK7" s="3"/>
      <c r="CL7" s="3"/>
      <c r="CM7" s="3"/>
      <c r="CN7" s="3"/>
      <c r="CO7" s="6"/>
      <c r="CP7" s="10"/>
      <c r="CQ7" s="3"/>
      <c r="CR7" s="11"/>
      <c r="CS7" s="12"/>
      <c r="CT7" s="2"/>
      <c r="CU7" s="3"/>
      <c r="CV7" s="3"/>
      <c r="CW7" s="3"/>
      <c r="CX7" s="3"/>
      <c r="CY7" s="3"/>
      <c r="CZ7" s="6"/>
      <c r="DA7" s="10"/>
      <c r="DB7" s="3"/>
      <c r="DC7" s="11"/>
      <c r="DD7" s="12"/>
      <c r="DE7" s="2"/>
      <c r="DF7" s="3"/>
      <c r="DG7" s="3"/>
      <c r="DH7" s="3"/>
      <c r="DI7" s="3"/>
      <c r="DJ7" s="3"/>
      <c r="DK7" s="6"/>
      <c r="DL7" s="10"/>
      <c r="DM7" s="3"/>
      <c r="DN7" s="11"/>
    </row>
    <row r="8" spans="1:118" ht="15" x14ac:dyDescent="0.2">
      <c r="A8" s="14">
        <v>1</v>
      </c>
      <c r="B8" s="14">
        <v>1</v>
      </c>
      <c r="C8" s="8" t="s">
        <v>42</v>
      </c>
      <c r="D8" s="31" t="s">
        <v>32</v>
      </c>
      <c r="E8" s="30" t="s">
        <v>47</v>
      </c>
      <c r="F8" s="45">
        <f t="shared" ref="F8:F10" si="0" xml:space="preserve"> AB8+AQ8+BE8+BS8+CG8</f>
        <v>435.96476698703259</v>
      </c>
      <c r="G8" s="29">
        <f t="shared" ref="G8:G10" si="1">H8+I8+J8</f>
        <v>155.64000000000001</v>
      </c>
      <c r="H8" s="22">
        <f t="shared" ref="H8:H10" si="2">X8+AM8+BA8+BO8+CC8+CO8+CZ8+DK8</f>
        <v>143.64000000000001</v>
      </c>
      <c r="I8" s="7">
        <f t="shared" ref="I8:I10" si="3">Z8+AO8+BC8+BQ8+CE8+CQ8+DB8+DM8</f>
        <v>0</v>
      </c>
      <c r="J8" s="24">
        <f t="shared" ref="J8:J10" si="4">R8+AG8+AU8+BI8+BW8+CJ8+CU8+DF8</f>
        <v>12</v>
      </c>
      <c r="K8" s="12">
        <v>27.04</v>
      </c>
      <c r="L8" s="2"/>
      <c r="M8" s="2"/>
      <c r="N8" s="2"/>
      <c r="O8" s="2"/>
      <c r="P8" s="2"/>
      <c r="Q8" s="2"/>
      <c r="R8" s="3">
        <v>0</v>
      </c>
      <c r="S8" s="3"/>
      <c r="T8" s="3"/>
      <c r="U8" s="3"/>
      <c r="V8" s="3"/>
      <c r="W8" s="13"/>
      <c r="X8" s="6">
        <f t="shared" ref="X8:X10" si="5">K8+L8+M8+N8+O8+P8+Q8</f>
        <v>27.04</v>
      </c>
      <c r="Y8" s="10">
        <f t="shared" ref="Y8:Y10" si="6">R8</f>
        <v>0</v>
      </c>
      <c r="Z8" s="3">
        <f t="shared" ref="Z8:Z10" si="7">(S8*5)+(T8*10)+(U8*15)+(V8*10)+(W8*20)</f>
        <v>0</v>
      </c>
      <c r="AA8" s="33">
        <f t="shared" ref="AA8:AA10" si="8">X8+Y8+Z8</f>
        <v>27.04</v>
      </c>
      <c r="AB8" s="44">
        <f>(MIN(AA$5:AA$10)/AA8)*100</f>
        <v>100</v>
      </c>
      <c r="AC8" s="12">
        <v>27.04</v>
      </c>
      <c r="AD8" s="2"/>
      <c r="AE8" s="2"/>
      <c r="AF8" s="2"/>
      <c r="AG8" s="3">
        <v>0</v>
      </c>
      <c r="AH8" s="3"/>
      <c r="AI8" s="3"/>
      <c r="AJ8" s="3"/>
      <c r="AK8" s="3"/>
      <c r="AL8" s="3"/>
      <c r="AM8" s="6">
        <f t="shared" ref="AM8:AM10" si="9">AC8+AD8+AE8+AF8</f>
        <v>27.04</v>
      </c>
      <c r="AN8" s="10">
        <f t="shared" ref="AN8:AN10" si="10">AG8</f>
        <v>0</v>
      </c>
      <c r="AO8" s="3">
        <f t="shared" ref="AO8:AO10" si="11">(AH8*5)+(AI8*10)+(AJ8*15)+(AK8*10)+(AL8*20)</f>
        <v>0</v>
      </c>
      <c r="AP8" s="11">
        <f t="shared" ref="AP8:AP10" si="12">AM8+AN8+AO8</f>
        <v>27.04</v>
      </c>
      <c r="AQ8" s="44">
        <f>(MIN(AP$5:AP$10)/AP8)*100</f>
        <v>100</v>
      </c>
      <c r="AR8" s="12">
        <v>20.57</v>
      </c>
      <c r="AS8" s="2"/>
      <c r="AT8" s="2"/>
      <c r="AU8" s="3">
        <v>5</v>
      </c>
      <c r="AV8" s="3"/>
      <c r="AW8" s="3"/>
      <c r="AX8" s="3"/>
      <c r="AY8" s="3"/>
      <c r="AZ8" s="3"/>
      <c r="BA8" s="6">
        <f t="shared" ref="BA8:BA10" si="13">AR8+AS8+AT8</f>
        <v>20.57</v>
      </c>
      <c r="BB8" s="10">
        <f t="shared" ref="BB8:BB10" si="14">AU8</f>
        <v>5</v>
      </c>
      <c r="BC8" s="3">
        <f t="shared" ref="BC8:BC10" si="15">(AV8*5)+(AW8*10)+(AX8*15)+(AY8*10)+(AZ8*20)</f>
        <v>0</v>
      </c>
      <c r="BD8" s="11">
        <f t="shared" ref="BD8:BD10" si="16">BA8+BB8+BC8</f>
        <v>25.57</v>
      </c>
      <c r="BE8" s="44">
        <f>(MIN(BD$5:BD$10)/BD8)*100</f>
        <v>75.791943684004693</v>
      </c>
      <c r="BF8" s="12">
        <v>33.56</v>
      </c>
      <c r="BG8" s="2"/>
      <c r="BH8" s="2"/>
      <c r="BI8" s="3">
        <v>1</v>
      </c>
      <c r="BJ8" s="3"/>
      <c r="BK8" s="3"/>
      <c r="BL8" s="3"/>
      <c r="BM8" s="3"/>
      <c r="BN8" s="3"/>
      <c r="BO8" s="6">
        <f t="shared" ref="BO8:BO10" si="17">BF8+BG8+BH8</f>
        <v>33.56</v>
      </c>
      <c r="BP8" s="10">
        <f t="shared" ref="BP8:BP10" si="18">BI8</f>
        <v>1</v>
      </c>
      <c r="BQ8" s="3">
        <f t="shared" ref="BQ8:BQ10" si="19">(BJ8*5)+(BK8*10)+(BL8*15)+(BM8*10)+(BN8*20)</f>
        <v>0</v>
      </c>
      <c r="BR8" s="33">
        <f t="shared" ref="BR8:BR10" si="20">BO8+BP8+BQ8</f>
        <v>34.56</v>
      </c>
      <c r="BS8" s="44">
        <f>(MIN(BR$5:BR$10)/BR8)*100</f>
        <v>77.141203703703695</v>
      </c>
      <c r="BT8" s="12">
        <v>35.43</v>
      </c>
      <c r="BU8" s="2"/>
      <c r="BV8" s="2"/>
      <c r="BW8" s="3">
        <v>6</v>
      </c>
      <c r="BX8" s="3"/>
      <c r="BY8" s="3"/>
      <c r="BZ8" s="3"/>
      <c r="CA8" s="3"/>
      <c r="CB8" s="3"/>
      <c r="CC8" s="6">
        <f t="shared" ref="CC8:CC10" si="21">BT8+BU8+BV8</f>
        <v>35.43</v>
      </c>
      <c r="CD8" s="10">
        <f t="shared" ref="CD8:CD10" si="22">BW8</f>
        <v>6</v>
      </c>
      <c r="CE8" s="3">
        <f t="shared" ref="CE8:CE10" si="23">(BX8*5)+(BY8*10)+(BZ8*15)+(CA8*10)+(CB8*20)</f>
        <v>0</v>
      </c>
      <c r="CF8" s="11">
        <f t="shared" ref="CF8:CF10" si="24">CC8+CD8+CE8</f>
        <v>41.43</v>
      </c>
      <c r="CG8" s="44">
        <f>(MIN(CF$5:CF$10)/CF8)*100</f>
        <v>83.031619599324159</v>
      </c>
      <c r="CH8" s="12"/>
      <c r="CI8" s="2"/>
      <c r="CJ8" s="3"/>
      <c r="CK8" s="3"/>
      <c r="CL8" s="3"/>
      <c r="CM8" s="3"/>
      <c r="CN8" s="3"/>
      <c r="CO8" s="6">
        <f t="shared" ref="CO8:CO10" si="25">CH8+CI8</f>
        <v>0</v>
      </c>
      <c r="CP8" s="10">
        <f t="shared" ref="CP8:CP10" si="26">CI8</f>
        <v>0</v>
      </c>
      <c r="CQ8" s="3">
        <f t="shared" ref="CQ8:CQ10" si="27">(CK8*3)+(CL8*5)+(CM8*5)+(CN8*20)</f>
        <v>0</v>
      </c>
      <c r="CR8" s="11">
        <f t="shared" ref="CR8:CR10" si="28">CO8+CP8+CQ8</f>
        <v>0</v>
      </c>
      <c r="CS8" s="12"/>
      <c r="CT8" s="2"/>
      <c r="CU8" s="3"/>
      <c r="CV8" s="3"/>
      <c r="CW8" s="3"/>
      <c r="CX8" s="3"/>
      <c r="CY8" s="3"/>
      <c r="CZ8" s="6">
        <f t="shared" ref="CZ8:CZ10" si="29">CS8+CT8</f>
        <v>0</v>
      </c>
      <c r="DA8" s="10">
        <f t="shared" ref="DA8:DA10" si="30">CT8</f>
        <v>0</v>
      </c>
      <c r="DB8" s="3">
        <f t="shared" ref="DB8:DB10" si="31">(CV8*3)+(CW8*5)+(CX8*5)+(CY8*20)</f>
        <v>0</v>
      </c>
      <c r="DC8" s="11">
        <f t="shared" ref="DC8:DC10" si="32">CZ8+DA8+DB8</f>
        <v>0</v>
      </c>
      <c r="DD8" s="12"/>
      <c r="DE8" s="2"/>
      <c r="DF8" s="3"/>
      <c r="DG8" s="3"/>
      <c r="DH8" s="3"/>
      <c r="DI8" s="3"/>
      <c r="DJ8" s="3"/>
      <c r="DK8" s="6">
        <f t="shared" ref="DK8:DK10" si="33">DD8+DE8</f>
        <v>0</v>
      </c>
      <c r="DL8" s="10">
        <f t="shared" ref="DL8:DL10" si="34">DE8</f>
        <v>0</v>
      </c>
      <c r="DM8" s="3">
        <f t="shared" ref="DM8:DM10" si="35">(DG8*3)+(DH8*5)+(DI8*5)+(DJ8*20)</f>
        <v>0</v>
      </c>
      <c r="DN8" s="11">
        <f t="shared" ref="DN8:DN10" si="36">DK8+DL8+DM8</f>
        <v>0</v>
      </c>
    </row>
    <row r="9" spans="1:118" ht="15" x14ac:dyDescent="0.2">
      <c r="A9" s="14">
        <v>2</v>
      </c>
      <c r="B9" s="14">
        <v>2</v>
      </c>
      <c r="C9" s="8" t="s">
        <v>61</v>
      </c>
      <c r="D9" s="31" t="s">
        <v>62</v>
      </c>
      <c r="E9" s="30" t="s">
        <v>47</v>
      </c>
      <c r="F9" s="45">
        <f t="shared" si="0"/>
        <v>367.68150002910539</v>
      </c>
      <c r="G9" s="29">
        <f t="shared" si="1"/>
        <v>208.38</v>
      </c>
      <c r="H9" s="22">
        <f t="shared" si="2"/>
        <v>167.38</v>
      </c>
      <c r="I9" s="7">
        <f t="shared" si="3"/>
        <v>0</v>
      </c>
      <c r="J9" s="24">
        <f t="shared" si="4"/>
        <v>41</v>
      </c>
      <c r="K9" s="12">
        <v>35.43</v>
      </c>
      <c r="L9" s="2"/>
      <c r="M9" s="2"/>
      <c r="N9" s="2"/>
      <c r="O9" s="2"/>
      <c r="P9" s="2"/>
      <c r="Q9" s="2"/>
      <c r="R9" s="3">
        <v>30</v>
      </c>
      <c r="S9" s="3"/>
      <c r="T9" s="3"/>
      <c r="U9" s="3"/>
      <c r="V9" s="3"/>
      <c r="W9" s="13"/>
      <c r="X9" s="6">
        <f t="shared" si="5"/>
        <v>35.43</v>
      </c>
      <c r="Y9" s="10">
        <f t="shared" si="6"/>
        <v>30</v>
      </c>
      <c r="Z9" s="3">
        <f t="shared" si="7"/>
        <v>0</v>
      </c>
      <c r="AA9" s="33">
        <f t="shared" si="8"/>
        <v>65.430000000000007</v>
      </c>
      <c r="AB9" s="44">
        <f>(MIN(AA$5:AA$10)/AA9)*100</f>
        <v>41.326608589332103</v>
      </c>
      <c r="AC9" s="12">
        <v>35.04</v>
      </c>
      <c r="AD9" s="2"/>
      <c r="AE9" s="2"/>
      <c r="AF9" s="2"/>
      <c r="AG9" s="3">
        <v>11</v>
      </c>
      <c r="AH9" s="3"/>
      <c r="AI9" s="3"/>
      <c r="AJ9" s="3"/>
      <c r="AK9" s="3"/>
      <c r="AL9" s="3"/>
      <c r="AM9" s="6">
        <f t="shared" si="9"/>
        <v>35.04</v>
      </c>
      <c r="AN9" s="10">
        <f t="shared" si="10"/>
        <v>11</v>
      </c>
      <c r="AO9" s="3">
        <f t="shared" si="11"/>
        <v>0</v>
      </c>
      <c r="AP9" s="11">
        <f t="shared" si="12"/>
        <v>46.04</v>
      </c>
      <c r="AQ9" s="44">
        <f>(MIN(AP$5:AP$10)/AP9)*100</f>
        <v>58.731537793223289</v>
      </c>
      <c r="AR9" s="12">
        <v>19.38</v>
      </c>
      <c r="AS9" s="2"/>
      <c r="AT9" s="2"/>
      <c r="AU9" s="3">
        <v>0</v>
      </c>
      <c r="AV9" s="3"/>
      <c r="AW9" s="3"/>
      <c r="AX9" s="3"/>
      <c r="AY9" s="3"/>
      <c r="AZ9" s="3"/>
      <c r="BA9" s="6">
        <f t="shared" si="13"/>
        <v>19.38</v>
      </c>
      <c r="BB9" s="10">
        <f t="shared" si="14"/>
        <v>0</v>
      </c>
      <c r="BC9" s="3">
        <f t="shared" si="15"/>
        <v>0</v>
      </c>
      <c r="BD9" s="11">
        <f t="shared" si="16"/>
        <v>19.38</v>
      </c>
      <c r="BE9" s="44">
        <f>(MIN(BD$5:BD$10)/BD9)*100</f>
        <v>100</v>
      </c>
      <c r="BF9" s="12">
        <v>26.66</v>
      </c>
      <c r="BG9" s="2"/>
      <c r="BH9" s="2"/>
      <c r="BI9" s="3">
        <v>0</v>
      </c>
      <c r="BJ9" s="3"/>
      <c r="BK9" s="3"/>
      <c r="BL9" s="3"/>
      <c r="BM9" s="3"/>
      <c r="BN9" s="3"/>
      <c r="BO9" s="6">
        <f t="shared" si="17"/>
        <v>26.66</v>
      </c>
      <c r="BP9" s="10">
        <f t="shared" si="18"/>
        <v>0</v>
      </c>
      <c r="BQ9" s="3">
        <f t="shared" si="19"/>
        <v>0</v>
      </c>
      <c r="BR9" s="33">
        <f t="shared" si="20"/>
        <v>26.66</v>
      </c>
      <c r="BS9" s="44">
        <f>(MIN(BR$5:BR$10)/BR9)*100</f>
        <v>100</v>
      </c>
      <c r="BT9" s="12">
        <v>50.87</v>
      </c>
      <c r="BU9" s="2"/>
      <c r="BV9" s="2"/>
      <c r="BW9" s="3">
        <v>0</v>
      </c>
      <c r="BX9" s="3"/>
      <c r="BY9" s="3"/>
      <c r="BZ9" s="3"/>
      <c r="CA9" s="3"/>
      <c r="CB9" s="3"/>
      <c r="CC9" s="6">
        <f t="shared" si="21"/>
        <v>50.87</v>
      </c>
      <c r="CD9" s="10">
        <f t="shared" si="22"/>
        <v>0</v>
      </c>
      <c r="CE9" s="3">
        <f t="shared" si="23"/>
        <v>0</v>
      </c>
      <c r="CF9" s="11">
        <f t="shared" si="24"/>
        <v>50.87</v>
      </c>
      <c r="CG9" s="44">
        <f>(MIN(CF$5:CF$10)/CF9)*100</f>
        <v>67.623353646550029</v>
      </c>
      <c r="CH9" s="12"/>
      <c r="CI9" s="2"/>
      <c r="CJ9" s="3"/>
      <c r="CK9" s="3"/>
      <c r="CL9" s="3"/>
      <c r="CM9" s="3"/>
      <c r="CN9" s="3"/>
      <c r="CO9" s="6">
        <f t="shared" si="25"/>
        <v>0</v>
      </c>
      <c r="CP9" s="10">
        <f t="shared" si="26"/>
        <v>0</v>
      </c>
      <c r="CQ9" s="3">
        <f t="shared" si="27"/>
        <v>0</v>
      </c>
      <c r="CR9" s="11">
        <f t="shared" si="28"/>
        <v>0</v>
      </c>
      <c r="CS9" s="12"/>
      <c r="CT9" s="2"/>
      <c r="CU9" s="3"/>
      <c r="CV9" s="3"/>
      <c r="CW9" s="3"/>
      <c r="CX9" s="3"/>
      <c r="CY9" s="3"/>
      <c r="CZ9" s="6">
        <f t="shared" si="29"/>
        <v>0</v>
      </c>
      <c r="DA9" s="10">
        <f t="shared" si="30"/>
        <v>0</v>
      </c>
      <c r="DB9" s="3">
        <f t="shared" si="31"/>
        <v>0</v>
      </c>
      <c r="DC9" s="11">
        <f t="shared" si="32"/>
        <v>0</v>
      </c>
      <c r="DD9" s="12"/>
      <c r="DE9" s="2"/>
      <c r="DF9" s="3"/>
      <c r="DG9" s="3"/>
      <c r="DH9" s="3"/>
      <c r="DI9" s="3"/>
      <c r="DJ9" s="3"/>
      <c r="DK9" s="6">
        <f t="shared" si="33"/>
        <v>0</v>
      </c>
      <c r="DL9" s="10">
        <f t="shared" si="34"/>
        <v>0</v>
      </c>
      <c r="DM9" s="3">
        <f t="shared" si="35"/>
        <v>0</v>
      </c>
      <c r="DN9" s="11">
        <f t="shared" si="36"/>
        <v>0</v>
      </c>
    </row>
    <row r="10" spans="1:118" ht="15" x14ac:dyDescent="0.2">
      <c r="A10" s="14">
        <v>4</v>
      </c>
      <c r="B10" s="14">
        <v>4</v>
      </c>
      <c r="C10" s="8" t="s">
        <v>64</v>
      </c>
      <c r="D10" s="30" t="s">
        <v>62</v>
      </c>
      <c r="E10" s="31" t="s">
        <v>47</v>
      </c>
      <c r="F10" s="45">
        <f t="shared" si="0"/>
        <v>125.92981779011052</v>
      </c>
      <c r="G10" s="29">
        <f t="shared" si="1"/>
        <v>591.54</v>
      </c>
      <c r="H10" s="22">
        <f t="shared" si="2"/>
        <v>365.53999999999996</v>
      </c>
      <c r="I10" s="7">
        <f t="shared" si="3"/>
        <v>25</v>
      </c>
      <c r="J10" s="32">
        <f t="shared" si="4"/>
        <v>201</v>
      </c>
      <c r="K10" s="12">
        <v>50</v>
      </c>
      <c r="L10" s="2"/>
      <c r="M10" s="2"/>
      <c r="N10" s="2"/>
      <c r="O10" s="2"/>
      <c r="P10" s="2"/>
      <c r="Q10" s="2"/>
      <c r="R10" s="3">
        <v>100</v>
      </c>
      <c r="S10" s="3"/>
      <c r="T10" s="3"/>
      <c r="U10" s="3"/>
      <c r="V10" s="3"/>
      <c r="W10" s="13"/>
      <c r="X10" s="6">
        <f t="shared" si="5"/>
        <v>50</v>
      </c>
      <c r="Y10" s="10">
        <f t="shared" si="6"/>
        <v>100</v>
      </c>
      <c r="Z10" s="3">
        <f t="shared" si="7"/>
        <v>0</v>
      </c>
      <c r="AA10" s="33">
        <f t="shared" si="8"/>
        <v>150</v>
      </c>
      <c r="AB10" s="44">
        <f>(MIN(AA$5:AA$10)/AA10)*100</f>
        <v>18.026666666666667</v>
      </c>
      <c r="AC10" s="12">
        <v>54.49</v>
      </c>
      <c r="AD10" s="2"/>
      <c r="AE10" s="2"/>
      <c r="AF10" s="2"/>
      <c r="AG10" s="3">
        <v>72</v>
      </c>
      <c r="AH10" s="3"/>
      <c r="AI10" s="3"/>
      <c r="AJ10" s="3"/>
      <c r="AK10" s="3">
        <v>2</v>
      </c>
      <c r="AL10" s="3"/>
      <c r="AM10" s="6">
        <f t="shared" si="9"/>
        <v>54.49</v>
      </c>
      <c r="AN10" s="10">
        <f t="shared" si="10"/>
        <v>72</v>
      </c>
      <c r="AO10" s="3">
        <f t="shared" si="11"/>
        <v>20</v>
      </c>
      <c r="AP10" s="11">
        <f t="shared" si="12"/>
        <v>146.49</v>
      </c>
      <c r="AQ10" s="44">
        <f>(MIN(AP$5:AP$10)/AP10)*100</f>
        <v>18.458597856508973</v>
      </c>
      <c r="AR10" s="12">
        <v>45.54</v>
      </c>
      <c r="AS10" s="2"/>
      <c r="AT10" s="2"/>
      <c r="AU10" s="3">
        <v>5</v>
      </c>
      <c r="AV10" s="3"/>
      <c r="AW10" s="3"/>
      <c r="AX10" s="3"/>
      <c r="AY10" s="3"/>
      <c r="AZ10" s="3"/>
      <c r="BA10" s="6">
        <f t="shared" si="13"/>
        <v>45.54</v>
      </c>
      <c r="BB10" s="10">
        <f t="shared" si="14"/>
        <v>5</v>
      </c>
      <c r="BC10" s="3">
        <f t="shared" si="15"/>
        <v>0</v>
      </c>
      <c r="BD10" s="11">
        <f t="shared" si="16"/>
        <v>50.54</v>
      </c>
      <c r="BE10" s="44">
        <f>(MIN(BD$5:BD$10)/BD10)*100</f>
        <v>38.345864661654133</v>
      </c>
      <c r="BF10" s="12">
        <v>72.81</v>
      </c>
      <c r="BG10" s="2"/>
      <c r="BH10" s="2"/>
      <c r="BI10" s="3">
        <v>22</v>
      </c>
      <c r="BJ10" s="3"/>
      <c r="BK10" s="3"/>
      <c r="BL10" s="3"/>
      <c r="BM10" s="3"/>
      <c r="BN10" s="3"/>
      <c r="BO10" s="6">
        <f t="shared" si="17"/>
        <v>72.81</v>
      </c>
      <c r="BP10" s="10">
        <f t="shared" si="18"/>
        <v>22</v>
      </c>
      <c r="BQ10" s="3">
        <f t="shared" si="19"/>
        <v>0</v>
      </c>
      <c r="BR10" s="33">
        <f t="shared" si="20"/>
        <v>94.81</v>
      </c>
      <c r="BS10" s="44">
        <f>(MIN(BR$5:BR$10)/BR10)*100</f>
        <v>28.119396688113067</v>
      </c>
      <c r="BT10" s="12">
        <v>142.69999999999999</v>
      </c>
      <c r="BU10" s="2"/>
      <c r="BV10" s="2"/>
      <c r="BW10" s="3">
        <v>2</v>
      </c>
      <c r="BX10" s="3">
        <v>1</v>
      </c>
      <c r="BY10" s="3"/>
      <c r="BZ10" s="3"/>
      <c r="CA10" s="3"/>
      <c r="CB10" s="3"/>
      <c r="CC10" s="6">
        <f t="shared" si="21"/>
        <v>142.69999999999999</v>
      </c>
      <c r="CD10" s="10">
        <f t="shared" si="22"/>
        <v>2</v>
      </c>
      <c r="CE10" s="3">
        <f t="shared" si="23"/>
        <v>5</v>
      </c>
      <c r="CF10" s="11">
        <f t="shared" si="24"/>
        <v>149.69999999999999</v>
      </c>
      <c r="CG10" s="44">
        <f>(MIN(CF$5:CF$10)/CF10)*100</f>
        <v>22.979291917167668</v>
      </c>
      <c r="CH10" s="12"/>
      <c r="CI10" s="2"/>
      <c r="CJ10" s="3"/>
      <c r="CK10" s="3"/>
      <c r="CL10" s="3"/>
      <c r="CM10" s="3"/>
      <c r="CN10" s="3"/>
      <c r="CO10" s="6">
        <f t="shared" si="25"/>
        <v>0</v>
      </c>
      <c r="CP10" s="10">
        <f t="shared" si="26"/>
        <v>0</v>
      </c>
      <c r="CQ10" s="3">
        <f t="shared" si="27"/>
        <v>0</v>
      </c>
      <c r="CR10" s="11">
        <f t="shared" si="28"/>
        <v>0</v>
      </c>
      <c r="CS10" s="12"/>
      <c r="CT10" s="2"/>
      <c r="CU10" s="3"/>
      <c r="CV10" s="3"/>
      <c r="CW10" s="3"/>
      <c r="CX10" s="3"/>
      <c r="CY10" s="3"/>
      <c r="CZ10" s="6">
        <f t="shared" si="29"/>
        <v>0</v>
      </c>
      <c r="DA10" s="10">
        <f t="shared" si="30"/>
        <v>0</v>
      </c>
      <c r="DB10" s="3">
        <f t="shared" si="31"/>
        <v>0</v>
      </c>
      <c r="DC10" s="11">
        <f t="shared" si="32"/>
        <v>0</v>
      </c>
      <c r="DD10" s="12"/>
      <c r="DE10" s="2"/>
      <c r="DF10" s="3"/>
      <c r="DG10" s="3"/>
      <c r="DH10" s="3"/>
      <c r="DI10" s="3"/>
      <c r="DJ10" s="3"/>
      <c r="DK10" s="6">
        <f t="shared" si="33"/>
        <v>0</v>
      </c>
      <c r="DL10" s="10">
        <f t="shared" si="34"/>
        <v>0</v>
      </c>
      <c r="DM10" s="3">
        <f t="shared" si="35"/>
        <v>0</v>
      </c>
      <c r="DN10" s="11">
        <f t="shared" si="36"/>
        <v>0</v>
      </c>
    </row>
    <row r="11" spans="1:118" ht="15" x14ac:dyDescent="0.2">
      <c r="A11" s="49"/>
      <c r="B11" s="49"/>
      <c r="C11" s="8"/>
      <c r="D11" s="30"/>
      <c r="E11" s="31"/>
      <c r="F11" s="45"/>
      <c r="G11" s="50"/>
      <c r="H11" s="2"/>
      <c r="I11" s="3"/>
      <c r="J11" s="52"/>
      <c r="K11" s="2"/>
      <c r="L11" s="2"/>
      <c r="M11" s="2"/>
      <c r="N11" s="2"/>
      <c r="O11" s="2"/>
      <c r="P11" s="2"/>
      <c r="Q11" s="2"/>
      <c r="R11" s="3"/>
      <c r="S11" s="3"/>
      <c r="T11" s="3"/>
      <c r="U11" s="3"/>
      <c r="V11" s="3"/>
      <c r="W11" s="3"/>
      <c r="X11" s="2"/>
      <c r="Y11" s="10"/>
      <c r="Z11" s="3"/>
      <c r="AA11" s="50"/>
      <c r="AB11" s="44"/>
      <c r="AC11" s="2"/>
      <c r="AD11" s="2"/>
      <c r="AE11" s="2"/>
      <c r="AF11" s="2"/>
      <c r="AG11" s="3"/>
      <c r="AH11" s="3"/>
      <c r="AI11" s="3"/>
      <c r="AJ11" s="3"/>
      <c r="AK11" s="3"/>
      <c r="AL11" s="3"/>
      <c r="AM11" s="2"/>
      <c r="AN11" s="10"/>
      <c r="AO11" s="3"/>
      <c r="AP11" s="51"/>
      <c r="AQ11" s="44"/>
      <c r="AR11" s="2"/>
      <c r="AS11" s="2"/>
      <c r="AT11" s="2"/>
      <c r="AU11" s="3"/>
      <c r="AV11" s="3"/>
      <c r="AW11" s="3"/>
      <c r="AX11" s="3"/>
      <c r="AY11" s="3"/>
      <c r="AZ11" s="3"/>
      <c r="BA11" s="2"/>
      <c r="BB11" s="10"/>
      <c r="BC11" s="3"/>
      <c r="BD11" s="51"/>
      <c r="BE11" s="44"/>
      <c r="BF11" s="2"/>
      <c r="BG11" s="2"/>
      <c r="BH11" s="2"/>
      <c r="BI11" s="3"/>
      <c r="BJ11" s="3"/>
      <c r="BK11" s="3"/>
      <c r="BL11" s="3"/>
      <c r="BM11" s="3"/>
      <c r="BN11" s="3"/>
      <c r="BO11" s="2"/>
      <c r="BP11" s="10"/>
      <c r="BQ11" s="3"/>
      <c r="BR11" s="50"/>
      <c r="BS11" s="44"/>
      <c r="BT11" s="2"/>
      <c r="BU11" s="2"/>
      <c r="BV11" s="2"/>
      <c r="BW11" s="3"/>
      <c r="BX11" s="3"/>
      <c r="BY11" s="3"/>
      <c r="BZ11" s="3"/>
      <c r="CA11" s="3"/>
      <c r="CB11" s="3"/>
      <c r="CC11" s="2"/>
      <c r="CD11" s="10"/>
      <c r="CE11" s="3"/>
      <c r="CF11" s="51"/>
      <c r="CG11" s="44"/>
      <c r="CH11" s="2"/>
      <c r="CI11" s="2"/>
      <c r="CJ11" s="3"/>
      <c r="CK11" s="3"/>
      <c r="CL11" s="3"/>
      <c r="CM11" s="3"/>
      <c r="CN11" s="3"/>
      <c r="CO11" s="2"/>
      <c r="CP11" s="10"/>
      <c r="CQ11" s="3"/>
      <c r="CR11" s="51"/>
      <c r="CS11" s="2"/>
      <c r="CT11" s="2"/>
      <c r="CU11" s="3"/>
      <c r="CV11" s="3"/>
      <c r="CW11" s="3"/>
      <c r="CX11" s="3"/>
      <c r="CY11" s="3"/>
      <c r="CZ11" s="2"/>
      <c r="DA11" s="10"/>
      <c r="DB11" s="3"/>
      <c r="DC11" s="51"/>
      <c r="DD11" s="2"/>
      <c r="DE11" s="2"/>
      <c r="DF11" s="3"/>
      <c r="DG11" s="3"/>
      <c r="DH11" s="3"/>
      <c r="DI11" s="3"/>
      <c r="DJ11" s="3"/>
      <c r="DK11" s="2"/>
      <c r="DL11" s="10"/>
      <c r="DM11" s="3"/>
      <c r="DN11" s="51"/>
    </row>
    <row r="12" spans="1:118" x14ac:dyDescent="0.2">
      <c r="A12" s="5">
        <v>4</v>
      </c>
      <c r="C12" s="47" t="s">
        <v>39</v>
      </c>
    </row>
    <row r="33" spans="1:1" x14ac:dyDescent="0.2">
      <c r="A33" s="5" t="s">
        <v>63</v>
      </c>
    </row>
  </sheetData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5.56 Carbine</vt:lpstr>
      <vt:lpstr>7.62 Carbine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2013-05-05T13:01:39Z</cp:lastPrinted>
  <dcterms:created xsi:type="dcterms:W3CDTF">2010-05-02T17:04:59Z</dcterms:created>
  <dcterms:modified xsi:type="dcterms:W3CDTF">2014-04-06T00:28:11Z</dcterms:modified>
</cp:coreProperties>
</file>