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S39" i="1"/>
  <c r="BS41"/>
  <c r="BS43"/>
  <c r="BS44"/>
  <c r="BS45"/>
  <c r="BR39"/>
  <c r="BR41"/>
  <c r="BR43"/>
  <c r="BR44"/>
  <c r="BR45"/>
  <c r="BQ38"/>
  <c r="BQ39"/>
  <c r="BQ40"/>
  <c r="BQ41"/>
  <c r="BQ42"/>
  <c r="BQ43"/>
  <c r="BQ44"/>
  <c r="BQ45"/>
  <c r="BP38"/>
  <c r="BR38" s="1"/>
  <c r="BS38" s="1"/>
  <c r="BP39"/>
  <c r="BP40"/>
  <c r="BP41"/>
  <c r="BP42"/>
  <c r="BP43"/>
  <c r="BP44"/>
  <c r="BP45"/>
  <c r="BO38"/>
  <c r="BO39"/>
  <c r="BO40"/>
  <c r="BR40" s="1"/>
  <c r="BS40" s="1"/>
  <c r="BO41"/>
  <c r="BO42"/>
  <c r="BR42" s="1"/>
  <c r="BS42" s="1"/>
  <c r="BO43"/>
  <c r="BO44"/>
  <c r="BO45"/>
  <c r="BE39"/>
  <c r="BE41"/>
  <c r="BE43"/>
  <c r="BE44"/>
  <c r="BE45"/>
  <c r="BD39"/>
  <c r="BD41"/>
  <c r="BD43"/>
  <c r="BD44"/>
  <c r="BD45"/>
  <c r="BC38"/>
  <c r="BC39"/>
  <c r="BC40"/>
  <c r="BC41"/>
  <c r="BC42"/>
  <c r="BC43"/>
  <c r="BC44"/>
  <c r="BC45"/>
  <c r="BB38"/>
  <c r="BB39"/>
  <c r="BB40"/>
  <c r="BB41"/>
  <c r="BB42"/>
  <c r="BB43"/>
  <c r="BB44"/>
  <c r="BB45"/>
  <c r="BA38"/>
  <c r="BD38" s="1"/>
  <c r="BE38" s="1"/>
  <c r="BA39"/>
  <c r="BA40"/>
  <c r="BD40" s="1"/>
  <c r="BE40" s="1"/>
  <c r="BA41"/>
  <c r="BA42"/>
  <c r="BD42" s="1"/>
  <c r="BE42" s="1"/>
  <c r="BA43"/>
  <c r="BA44"/>
  <c r="BA45"/>
  <c r="AQ39"/>
  <c r="AQ41"/>
  <c r="AQ43"/>
  <c r="AQ44"/>
  <c r="AQ45"/>
  <c r="AP39"/>
  <c r="AP41"/>
  <c r="AP43"/>
  <c r="AP44"/>
  <c r="AP45"/>
  <c r="AO38"/>
  <c r="AO39"/>
  <c r="AO40"/>
  <c r="AO41"/>
  <c r="AO42"/>
  <c r="AO43"/>
  <c r="AO44"/>
  <c r="AO45"/>
  <c r="AN38"/>
  <c r="AN39"/>
  <c r="AN40"/>
  <c r="AN41"/>
  <c r="AN42"/>
  <c r="AN43"/>
  <c r="AN44"/>
  <c r="AN45"/>
  <c r="AM38"/>
  <c r="AP38" s="1"/>
  <c r="AQ38" s="1"/>
  <c r="AM39"/>
  <c r="AM40"/>
  <c r="AP40" s="1"/>
  <c r="AQ40" s="1"/>
  <c r="AM41"/>
  <c r="AM42"/>
  <c r="AP42" s="1"/>
  <c r="AQ42" s="1"/>
  <c r="AM43"/>
  <c r="AM44"/>
  <c r="AM45"/>
  <c r="AB39"/>
  <c r="AB41"/>
  <c r="AB43"/>
  <c r="AB44"/>
  <c r="AB45"/>
  <c r="AA39"/>
  <c r="AA41"/>
  <c r="AA43"/>
  <c r="AA44"/>
  <c r="AA45"/>
  <c r="Z38"/>
  <c r="Z39"/>
  <c r="Z40"/>
  <c r="Z41"/>
  <c r="Z42"/>
  <c r="Z43"/>
  <c r="Z44"/>
  <c r="Z45"/>
  <c r="Y38"/>
  <c r="Y39"/>
  <c r="Y40"/>
  <c r="Y41"/>
  <c r="Y42"/>
  <c r="Y43"/>
  <c r="Y44"/>
  <c r="Y45"/>
  <c r="X38"/>
  <c r="AA38" s="1"/>
  <c r="AB38" s="1"/>
  <c r="X39"/>
  <c r="X40"/>
  <c r="AA40" s="1"/>
  <c r="AB40" s="1"/>
  <c r="X41"/>
  <c r="X42"/>
  <c r="X43"/>
  <c r="X44"/>
  <c r="X45"/>
  <c r="J38"/>
  <c r="J39"/>
  <c r="J40"/>
  <c r="J41"/>
  <c r="J42"/>
  <c r="J43"/>
  <c r="J44"/>
  <c r="J45"/>
  <c r="I38"/>
  <c r="I39"/>
  <c r="I40"/>
  <c r="I41"/>
  <c r="I42"/>
  <c r="I43"/>
  <c r="I44"/>
  <c r="I45"/>
  <c r="H39"/>
  <c r="H40"/>
  <c r="H41"/>
  <c r="H43"/>
  <c r="H44"/>
  <c r="H45"/>
  <c r="G39"/>
  <c r="G41"/>
  <c r="G43"/>
  <c r="G44"/>
  <c r="G45"/>
  <c r="F39"/>
  <c r="F41"/>
  <c r="F43"/>
  <c r="F44"/>
  <c r="F45"/>
  <c r="H42" l="1"/>
  <c r="G42" s="1"/>
  <c r="AA42"/>
  <c r="AB42" s="1"/>
  <c r="F42" s="1"/>
  <c r="F40"/>
  <c r="G40"/>
  <c r="F38"/>
  <c r="H38"/>
  <c r="G38" s="1"/>
  <c r="J31"/>
  <c r="X31"/>
  <c r="Y31"/>
  <c r="Z31"/>
  <c r="AM31"/>
  <c r="AN31"/>
  <c r="AO31"/>
  <c r="BA31"/>
  <c r="BB31"/>
  <c r="BC31"/>
  <c r="BO31"/>
  <c r="BP31"/>
  <c r="BQ31"/>
  <c r="BR31" s="1"/>
  <c r="CC31"/>
  <c r="CD31"/>
  <c r="CE31"/>
  <c r="CF31" s="1"/>
  <c r="CO31"/>
  <c r="CR31" s="1"/>
  <c r="CP31"/>
  <c r="CQ31"/>
  <c r="CZ31"/>
  <c r="DC31" s="1"/>
  <c r="DA31"/>
  <c r="DB31"/>
  <c r="DK31"/>
  <c r="DN31" s="1"/>
  <c r="DL31"/>
  <c r="DM31"/>
  <c r="J19"/>
  <c r="X19"/>
  <c r="Y19"/>
  <c r="Z19"/>
  <c r="AM19"/>
  <c r="AN19"/>
  <c r="AO19"/>
  <c r="BA19"/>
  <c r="BB19"/>
  <c r="BC19"/>
  <c r="BO19"/>
  <c r="BR19" s="1"/>
  <c r="BP19"/>
  <c r="BQ19"/>
  <c r="CC19"/>
  <c r="CF19" s="1"/>
  <c r="CD19"/>
  <c r="CE19"/>
  <c r="CO19"/>
  <c r="CR19" s="1"/>
  <c r="CP19"/>
  <c r="CQ19"/>
  <c r="CZ19"/>
  <c r="DC19" s="1"/>
  <c r="DA19"/>
  <c r="DB19"/>
  <c r="DK19"/>
  <c r="DN19" s="1"/>
  <c r="DL19"/>
  <c r="DM19"/>
  <c r="J34"/>
  <c r="X34"/>
  <c r="Y34"/>
  <c r="Z34"/>
  <c r="AM34"/>
  <c r="AN34"/>
  <c r="AO34"/>
  <c r="BA34"/>
  <c r="BB34"/>
  <c r="BC34"/>
  <c r="BO34"/>
  <c r="BR34" s="1"/>
  <c r="BP34"/>
  <c r="BQ34"/>
  <c r="CC34"/>
  <c r="CF34" s="1"/>
  <c r="CD34"/>
  <c r="CE34"/>
  <c r="CO34"/>
  <c r="CR34" s="1"/>
  <c r="CP34"/>
  <c r="CQ34"/>
  <c r="CZ34"/>
  <c r="DC34" s="1"/>
  <c r="DA34"/>
  <c r="DB34"/>
  <c r="DK34"/>
  <c r="DN34" s="1"/>
  <c r="DL34"/>
  <c r="DM34"/>
  <c r="J27"/>
  <c r="X27"/>
  <c r="Y27"/>
  <c r="Z27"/>
  <c r="AM27"/>
  <c r="AN27"/>
  <c r="AO27"/>
  <c r="BA27"/>
  <c r="BB27"/>
  <c r="BC27"/>
  <c r="BO27"/>
  <c r="BR27" s="1"/>
  <c r="BP27"/>
  <c r="BQ27"/>
  <c r="CC27"/>
  <c r="CF27" s="1"/>
  <c r="CD27"/>
  <c r="CE27"/>
  <c r="CO27"/>
  <c r="CR27" s="1"/>
  <c r="CP27"/>
  <c r="CQ27"/>
  <c r="CZ27"/>
  <c r="DC27" s="1"/>
  <c r="DA27"/>
  <c r="DB27"/>
  <c r="DK27"/>
  <c r="DN27" s="1"/>
  <c r="DL27"/>
  <c r="DM27"/>
  <c r="J7"/>
  <c r="X7"/>
  <c r="Y7"/>
  <c r="Z7"/>
  <c r="AM7"/>
  <c r="AN7"/>
  <c r="AO7"/>
  <c r="BA7"/>
  <c r="BB7"/>
  <c r="BC7"/>
  <c r="BO7"/>
  <c r="BR7" s="1"/>
  <c r="BP7"/>
  <c r="BQ7"/>
  <c r="CC7"/>
  <c r="CF7" s="1"/>
  <c r="CD7"/>
  <c r="CE7"/>
  <c r="CO7"/>
  <c r="CR7" s="1"/>
  <c r="CP7"/>
  <c r="CQ7"/>
  <c r="CZ7"/>
  <c r="DC7" s="1"/>
  <c r="DA7"/>
  <c r="DB7"/>
  <c r="DK7"/>
  <c r="DN7" s="1"/>
  <c r="DL7"/>
  <c r="DM7"/>
  <c r="J13"/>
  <c r="X13"/>
  <c r="Y13"/>
  <c r="Z13"/>
  <c r="AM13"/>
  <c r="AN13"/>
  <c r="AO13"/>
  <c r="BA13"/>
  <c r="BB13"/>
  <c r="BC13"/>
  <c r="BO13"/>
  <c r="BR13" s="1"/>
  <c r="BP13"/>
  <c r="BQ13"/>
  <c r="CC13"/>
  <c r="CF13" s="1"/>
  <c r="CD13"/>
  <c r="CE13"/>
  <c r="CO13"/>
  <c r="CR13" s="1"/>
  <c r="CP13"/>
  <c r="CQ13"/>
  <c r="CZ13"/>
  <c r="DC13" s="1"/>
  <c r="DA13"/>
  <c r="DB13"/>
  <c r="DK13"/>
  <c r="DN13" s="1"/>
  <c r="DL13"/>
  <c r="DM13"/>
  <c r="J15"/>
  <c r="X15"/>
  <c r="Y15"/>
  <c r="Z15"/>
  <c r="AM15"/>
  <c r="AN15"/>
  <c r="AO15"/>
  <c r="BA15"/>
  <c r="BB15"/>
  <c r="BC15"/>
  <c r="BO15"/>
  <c r="BR15" s="1"/>
  <c r="BP15"/>
  <c r="BQ15"/>
  <c r="CC15"/>
  <c r="CF15" s="1"/>
  <c r="CD15"/>
  <c r="CE15"/>
  <c r="CO15"/>
  <c r="CR15" s="1"/>
  <c r="CP15"/>
  <c r="CQ15"/>
  <c r="CZ15"/>
  <c r="DC15" s="1"/>
  <c r="DA15"/>
  <c r="DB15"/>
  <c r="DK15"/>
  <c r="DN15" s="1"/>
  <c r="DL15"/>
  <c r="DM15"/>
  <c r="J29"/>
  <c r="X29"/>
  <c r="Y29"/>
  <c r="Z29"/>
  <c r="AM29"/>
  <c r="AN29"/>
  <c r="AO29"/>
  <c r="BA29"/>
  <c r="BB29"/>
  <c r="BC29"/>
  <c r="BO29"/>
  <c r="BR29" s="1"/>
  <c r="BP29"/>
  <c r="BQ29"/>
  <c r="CC29"/>
  <c r="CF29" s="1"/>
  <c r="CD29"/>
  <c r="CE29"/>
  <c r="CO29"/>
  <c r="CR29" s="1"/>
  <c r="CP29"/>
  <c r="CQ29"/>
  <c r="CZ29"/>
  <c r="DC29" s="1"/>
  <c r="DA29"/>
  <c r="DB29"/>
  <c r="DK29"/>
  <c r="DN29" s="1"/>
  <c r="DL29"/>
  <c r="DM29"/>
  <c r="J9"/>
  <c r="X9"/>
  <c r="Y9"/>
  <c r="Z9"/>
  <c r="AM9"/>
  <c r="AN9"/>
  <c r="AO9"/>
  <c r="BA9"/>
  <c r="BB9"/>
  <c r="BC9"/>
  <c r="BO9"/>
  <c r="BR9" s="1"/>
  <c r="BP9"/>
  <c r="BQ9"/>
  <c r="CC9"/>
  <c r="CF9" s="1"/>
  <c r="CD9"/>
  <c r="CE9"/>
  <c r="CO9"/>
  <c r="CR9" s="1"/>
  <c r="CP9"/>
  <c r="CQ9"/>
  <c r="CZ9"/>
  <c r="DC9" s="1"/>
  <c r="DA9"/>
  <c r="DB9"/>
  <c r="DK9"/>
  <c r="DN9" s="1"/>
  <c r="DL9"/>
  <c r="DM9"/>
  <c r="J5"/>
  <c r="X5"/>
  <c r="Y5"/>
  <c r="Z5"/>
  <c r="AM5"/>
  <c r="AN5"/>
  <c r="AO5"/>
  <c r="BA5"/>
  <c r="BB5"/>
  <c r="BC5"/>
  <c r="BO5"/>
  <c r="BR5" s="1"/>
  <c r="BP5"/>
  <c r="BQ5"/>
  <c r="CC5"/>
  <c r="CF5" s="1"/>
  <c r="CD5"/>
  <c r="CE5"/>
  <c r="CO5"/>
  <c r="CR5" s="1"/>
  <c r="CP5"/>
  <c r="CQ5"/>
  <c r="CZ5"/>
  <c r="DC5" s="1"/>
  <c r="DA5"/>
  <c r="DB5"/>
  <c r="DK5"/>
  <c r="DN5" s="1"/>
  <c r="DL5"/>
  <c r="DM5"/>
  <c r="J10"/>
  <c r="X10"/>
  <c r="Y10"/>
  <c r="Z10"/>
  <c r="AM10"/>
  <c r="AN10"/>
  <c r="AO10"/>
  <c r="BA10"/>
  <c r="BB10"/>
  <c r="BC10"/>
  <c r="BO10"/>
  <c r="BR10" s="1"/>
  <c r="BP10"/>
  <c r="BQ10"/>
  <c r="CC10"/>
  <c r="CF10" s="1"/>
  <c r="CD10"/>
  <c r="CE10"/>
  <c r="CO10"/>
  <c r="CR10" s="1"/>
  <c r="CP10"/>
  <c r="CQ10"/>
  <c r="CZ10"/>
  <c r="DC10" s="1"/>
  <c r="DA10"/>
  <c r="DB10"/>
  <c r="DK10"/>
  <c r="DN10" s="1"/>
  <c r="DL10"/>
  <c r="DM10"/>
  <c r="J14"/>
  <c r="X14"/>
  <c r="Y14"/>
  <c r="Z14"/>
  <c r="AM14"/>
  <c r="AN14"/>
  <c r="AO14"/>
  <c r="BA14"/>
  <c r="BB14"/>
  <c r="BC14"/>
  <c r="BO14"/>
  <c r="BR14" s="1"/>
  <c r="BP14"/>
  <c r="BQ14"/>
  <c r="CC14"/>
  <c r="CF14" s="1"/>
  <c r="CD14"/>
  <c r="CE14"/>
  <c r="CO14"/>
  <c r="CR14" s="1"/>
  <c r="CP14"/>
  <c r="CQ14"/>
  <c r="CZ14"/>
  <c r="DC14" s="1"/>
  <c r="DA14"/>
  <c r="DB14"/>
  <c r="DK14"/>
  <c r="DN14" s="1"/>
  <c r="DL14"/>
  <c r="DM14"/>
  <c r="J25"/>
  <c r="X25"/>
  <c r="Y25"/>
  <c r="Z25"/>
  <c r="AM25"/>
  <c r="AN25"/>
  <c r="AO25"/>
  <c r="BA25"/>
  <c r="BB25"/>
  <c r="BC25"/>
  <c r="BO25"/>
  <c r="BR25" s="1"/>
  <c r="BP25"/>
  <c r="BQ25"/>
  <c r="CC25"/>
  <c r="CF25" s="1"/>
  <c r="CD25"/>
  <c r="CE25"/>
  <c r="CO25"/>
  <c r="CR25" s="1"/>
  <c r="CP25"/>
  <c r="CQ25"/>
  <c r="CZ25"/>
  <c r="DC25" s="1"/>
  <c r="DA25"/>
  <c r="DB25"/>
  <c r="DK25"/>
  <c r="DN25" s="1"/>
  <c r="DL25"/>
  <c r="DM25"/>
  <c r="J8"/>
  <c r="X8"/>
  <c r="Y8"/>
  <c r="Z8"/>
  <c r="AM8"/>
  <c r="AN8"/>
  <c r="AO8"/>
  <c r="BA8"/>
  <c r="BB8"/>
  <c r="BC8"/>
  <c r="BO8"/>
  <c r="BR8" s="1"/>
  <c r="BP8"/>
  <c r="BQ8"/>
  <c r="CC8"/>
  <c r="CF8" s="1"/>
  <c r="CD8"/>
  <c r="CE8"/>
  <c r="CO8"/>
  <c r="CR8" s="1"/>
  <c r="CP8"/>
  <c r="CQ8"/>
  <c r="CZ8"/>
  <c r="DC8" s="1"/>
  <c r="DA8"/>
  <c r="DB8"/>
  <c r="DK8"/>
  <c r="DN8" s="1"/>
  <c r="DL8"/>
  <c r="DM8"/>
  <c r="J12"/>
  <c r="X12"/>
  <c r="Y12"/>
  <c r="Z12"/>
  <c r="AM12"/>
  <c r="AN12"/>
  <c r="AO12"/>
  <c r="BA12"/>
  <c r="BB12"/>
  <c r="BC12"/>
  <c r="BO12"/>
  <c r="BR12" s="1"/>
  <c r="BP12"/>
  <c r="BQ12"/>
  <c r="CC12"/>
  <c r="CF12" s="1"/>
  <c r="CD12"/>
  <c r="CE12"/>
  <c r="CO12"/>
  <c r="CR12" s="1"/>
  <c r="CP12"/>
  <c r="CQ12"/>
  <c r="CZ12"/>
  <c r="DC12" s="1"/>
  <c r="DA12"/>
  <c r="DB12"/>
  <c r="DK12"/>
  <c r="DN12" s="1"/>
  <c r="DL12"/>
  <c r="DM12"/>
  <c r="J6"/>
  <c r="X6"/>
  <c r="Y6"/>
  <c r="Z6"/>
  <c r="AM6"/>
  <c r="AN6"/>
  <c r="AO6"/>
  <c r="BA6"/>
  <c r="BB6"/>
  <c r="BC6"/>
  <c r="BO6"/>
  <c r="BR6" s="1"/>
  <c r="BP6"/>
  <c r="BQ6"/>
  <c r="CC6"/>
  <c r="CF6" s="1"/>
  <c r="CD6"/>
  <c r="CE6"/>
  <c r="CO6"/>
  <c r="CR6" s="1"/>
  <c r="CP6"/>
  <c r="CQ6"/>
  <c r="CZ6"/>
  <c r="DC6" s="1"/>
  <c r="DA6"/>
  <c r="DB6"/>
  <c r="DK6"/>
  <c r="DN6" s="1"/>
  <c r="DL6"/>
  <c r="DM6"/>
  <c r="J17"/>
  <c r="X17"/>
  <c r="Y17"/>
  <c r="Z17"/>
  <c r="AM17"/>
  <c r="AN17"/>
  <c r="AO17"/>
  <c r="BA17"/>
  <c r="BB17"/>
  <c r="BC17"/>
  <c r="BO17"/>
  <c r="BR17" s="1"/>
  <c r="BP17"/>
  <c r="BQ17"/>
  <c r="CC17"/>
  <c r="CF17" s="1"/>
  <c r="CD17"/>
  <c r="CE17"/>
  <c r="CO17"/>
  <c r="CR17" s="1"/>
  <c r="CP17"/>
  <c r="CQ17"/>
  <c r="CZ17"/>
  <c r="DC17" s="1"/>
  <c r="DA17"/>
  <c r="DB17"/>
  <c r="DK17"/>
  <c r="DN17" s="1"/>
  <c r="DL17"/>
  <c r="DM17"/>
  <c r="J22"/>
  <c r="X22"/>
  <c r="Y22"/>
  <c r="Z22"/>
  <c r="AM22"/>
  <c r="AN22"/>
  <c r="AO22"/>
  <c r="BA22"/>
  <c r="BB22"/>
  <c r="BC22"/>
  <c r="BO22"/>
  <c r="BR22" s="1"/>
  <c r="BP22"/>
  <c r="BQ22"/>
  <c r="CC22"/>
  <c r="CF22" s="1"/>
  <c r="CD22"/>
  <c r="CE22"/>
  <c r="CO22"/>
  <c r="CR22" s="1"/>
  <c r="CP22"/>
  <c r="CQ22"/>
  <c r="CZ22"/>
  <c r="DC22" s="1"/>
  <c r="DA22"/>
  <c r="DB22"/>
  <c r="DK22"/>
  <c r="DN22" s="1"/>
  <c r="DL22"/>
  <c r="DM22"/>
  <c r="J33"/>
  <c r="X33"/>
  <c r="Y33"/>
  <c r="Z33"/>
  <c r="AM33"/>
  <c r="AN33"/>
  <c r="AO33"/>
  <c r="BA33"/>
  <c r="BB33"/>
  <c r="BC33"/>
  <c r="BO33"/>
  <c r="BR33" s="1"/>
  <c r="BP33"/>
  <c r="BQ33"/>
  <c r="CC33"/>
  <c r="CF33" s="1"/>
  <c r="CD33"/>
  <c r="CE33"/>
  <c r="CO33"/>
  <c r="CR33" s="1"/>
  <c r="CP33"/>
  <c r="CQ33"/>
  <c r="CZ33"/>
  <c r="DC33" s="1"/>
  <c r="DA33"/>
  <c r="DB33"/>
  <c r="DK33"/>
  <c r="DN33" s="1"/>
  <c r="DL33"/>
  <c r="DM33"/>
  <c r="J4"/>
  <c r="X4"/>
  <c r="Y4"/>
  <c r="Z4"/>
  <c r="AM4"/>
  <c r="AN4"/>
  <c r="AO4"/>
  <c r="BA4"/>
  <c r="BB4"/>
  <c r="BC4"/>
  <c r="BO4"/>
  <c r="BR4" s="1"/>
  <c r="BP4"/>
  <c r="BQ4"/>
  <c r="CC4"/>
  <c r="CF4" s="1"/>
  <c r="CD4"/>
  <c r="CE4"/>
  <c r="CO4"/>
  <c r="CR4" s="1"/>
  <c r="CP4"/>
  <c r="CQ4"/>
  <c r="CZ4"/>
  <c r="DC4" s="1"/>
  <c r="DA4"/>
  <c r="DB4"/>
  <c r="DK4"/>
  <c r="DN4" s="1"/>
  <c r="DL4"/>
  <c r="DM4"/>
  <c r="J3"/>
  <c r="X3"/>
  <c r="Y3"/>
  <c r="Z3"/>
  <c r="AM3"/>
  <c r="AN3"/>
  <c r="AO3"/>
  <c r="BA3"/>
  <c r="BB3"/>
  <c r="BC3"/>
  <c r="BO3"/>
  <c r="BR3" s="1"/>
  <c r="BP3"/>
  <c r="BQ3"/>
  <c r="CC3"/>
  <c r="CF3" s="1"/>
  <c r="CD3"/>
  <c r="CE3"/>
  <c r="CO3"/>
  <c r="CR3" s="1"/>
  <c r="CP3"/>
  <c r="CQ3"/>
  <c r="CZ3"/>
  <c r="DC3" s="1"/>
  <c r="DA3"/>
  <c r="DB3"/>
  <c r="DK3"/>
  <c r="DN3" s="1"/>
  <c r="DL3"/>
  <c r="DM3"/>
  <c r="J16"/>
  <c r="X16"/>
  <c r="Y16"/>
  <c r="Z16"/>
  <c r="AM16"/>
  <c r="AN16"/>
  <c r="AO16"/>
  <c r="BA16"/>
  <c r="BB16"/>
  <c r="BC16"/>
  <c r="BO16"/>
  <c r="BR16" s="1"/>
  <c r="BP16"/>
  <c r="BQ16"/>
  <c r="CC16"/>
  <c r="CF16" s="1"/>
  <c r="CD16"/>
  <c r="CE16"/>
  <c r="CO16"/>
  <c r="CR16" s="1"/>
  <c r="CP16"/>
  <c r="CQ16"/>
  <c r="CZ16"/>
  <c r="DC16" s="1"/>
  <c r="DA16"/>
  <c r="DB16"/>
  <c r="DK16"/>
  <c r="DN16" s="1"/>
  <c r="DL16"/>
  <c r="DM16"/>
  <c r="J23"/>
  <c r="X23"/>
  <c r="Y23"/>
  <c r="Z23"/>
  <c r="AM23"/>
  <c r="AN23"/>
  <c r="AO23"/>
  <c r="BA23"/>
  <c r="BB23"/>
  <c r="BC23"/>
  <c r="BO23"/>
  <c r="BR23" s="1"/>
  <c r="BP23"/>
  <c r="BQ23"/>
  <c r="CC23"/>
  <c r="CF23" s="1"/>
  <c r="CD23"/>
  <c r="CE23"/>
  <c r="CO23"/>
  <c r="CR23" s="1"/>
  <c r="CP23"/>
  <c r="CQ23"/>
  <c r="CZ23"/>
  <c r="DC23" s="1"/>
  <c r="DA23"/>
  <c r="DB23"/>
  <c r="DK23"/>
  <c r="DN23" s="1"/>
  <c r="DL23"/>
  <c r="DM23"/>
  <c r="J30"/>
  <c r="X30"/>
  <c r="Y30"/>
  <c r="Z30"/>
  <c r="AM30"/>
  <c r="AN30"/>
  <c r="AO30"/>
  <c r="BA30"/>
  <c r="BB30"/>
  <c r="BC30"/>
  <c r="BO30"/>
  <c r="BR30" s="1"/>
  <c r="BP30"/>
  <c r="BQ30"/>
  <c r="CC30"/>
  <c r="CF30" s="1"/>
  <c r="CD30"/>
  <c r="CE30"/>
  <c r="CO30"/>
  <c r="CR30" s="1"/>
  <c r="CP30"/>
  <c r="CQ30"/>
  <c r="CZ30"/>
  <c r="DC30" s="1"/>
  <c r="DA30"/>
  <c r="DB30"/>
  <c r="DK30"/>
  <c r="DN30" s="1"/>
  <c r="DL30"/>
  <c r="DM30"/>
  <c r="J24"/>
  <c r="X24"/>
  <c r="Y24"/>
  <c r="Z24"/>
  <c r="AM24"/>
  <c r="AN24"/>
  <c r="AO24"/>
  <c r="BA24"/>
  <c r="BB24"/>
  <c r="BC24"/>
  <c r="BO24"/>
  <c r="BR24" s="1"/>
  <c r="BP24"/>
  <c r="BQ24"/>
  <c r="CC24"/>
  <c r="CF24" s="1"/>
  <c r="CD24"/>
  <c r="CE24"/>
  <c r="CO24"/>
  <c r="CR24" s="1"/>
  <c r="CP24"/>
  <c r="CQ24"/>
  <c r="CZ24"/>
  <c r="DC24" s="1"/>
  <c r="DA24"/>
  <c r="DB24"/>
  <c r="DK24"/>
  <c r="DN24" s="1"/>
  <c r="DL24"/>
  <c r="DM24"/>
  <c r="J26"/>
  <c r="X26"/>
  <c r="Y26"/>
  <c r="Z26"/>
  <c r="AM26"/>
  <c r="AN26"/>
  <c r="AO26"/>
  <c r="BA26"/>
  <c r="BB26"/>
  <c r="BC26"/>
  <c r="BO26"/>
  <c r="BR26" s="1"/>
  <c r="BP26"/>
  <c r="BQ26"/>
  <c r="CC26"/>
  <c r="CF26" s="1"/>
  <c r="CD26"/>
  <c r="CE26"/>
  <c r="CO26"/>
  <c r="CR26" s="1"/>
  <c r="CP26"/>
  <c r="CQ26"/>
  <c r="CZ26"/>
  <c r="DC26" s="1"/>
  <c r="DA26"/>
  <c r="DB26"/>
  <c r="DK26"/>
  <c r="DN26" s="1"/>
  <c r="DL26"/>
  <c r="DM26"/>
  <c r="J18"/>
  <c r="X18"/>
  <c r="Y18"/>
  <c r="Z18"/>
  <c r="AM18"/>
  <c r="AP18" s="1"/>
  <c r="AN18"/>
  <c r="AO18"/>
  <c r="BA18"/>
  <c r="BB18"/>
  <c r="BC18"/>
  <c r="BO18"/>
  <c r="BR18" s="1"/>
  <c r="BP18"/>
  <c r="BQ18"/>
  <c r="CC18"/>
  <c r="CF18" s="1"/>
  <c r="CD18"/>
  <c r="CE18"/>
  <c r="CO18"/>
  <c r="CR18" s="1"/>
  <c r="CP18"/>
  <c r="CQ18"/>
  <c r="CZ18"/>
  <c r="DC18" s="1"/>
  <c r="DA18"/>
  <c r="DB18"/>
  <c r="DK18"/>
  <c r="DN18" s="1"/>
  <c r="DL18"/>
  <c r="DM18"/>
  <c r="J20"/>
  <c r="X20"/>
  <c r="Y20"/>
  <c r="Z20"/>
  <c r="AM20"/>
  <c r="AP20" s="1"/>
  <c r="AN20"/>
  <c r="AO20"/>
  <c r="BA20"/>
  <c r="BB20"/>
  <c r="BC20"/>
  <c r="BO20"/>
  <c r="BR20" s="1"/>
  <c r="BP20"/>
  <c r="BQ20"/>
  <c r="CC20"/>
  <c r="CF20" s="1"/>
  <c r="CD20"/>
  <c r="CE20"/>
  <c r="CO20"/>
  <c r="CR20" s="1"/>
  <c r="CP20"/>
  <c r="CQ20"/>
  <c r="CZ20"/>
  <c r="DC20" s="1"/>
  <c r="DA20"/>
  <c r="DB20"/>
  <c r="DK20"/>
  <c r="DN20" s="1"/>
  <c r="DL20"/>
  <c r="DM20"/>
  <c r="J32"/>
  <c r="X32"/>
  <c r="Y32"/>
  <c r="Z32"/>
  <c r="AM32"/>
  <c r="AP32" s="1"/>
  <c r="AN32"/>
  <c r="AO32"/>
  <c r="BA32"/>
  <c r="BB32"/>
  <c r="BC32"/>
  <c r="BO32"/>
  <c r="BR32" s="1"/>
  <c r="BP32"/>
  <c r="BQ32"/>
  <c r="CC32"/>
  <c r="CF32" s="1"/>
  <c r="CD32"/>
  <c r="CE32"/>
  <c r="CO32"/>
  <c r="CR32" s="1"/>
  <c r="CP32"/>
  <c r="CQ32"/>
  <c r="CZ32"/>
  <c r="DC32" s="1"/>
  <c r="DA32"/>
  <c r="DB32"/>
  <c r="DK32"/>
  <c r="DN32" s="1"/>
  <c r="DL32"/>
  <c r="DM32"/>
  <c r="J28"/>
  <c r="X28"/>
  <c r="Y28"/>
  <c r="Z28"/>
  <c r="AM28"/>
  <c r="AP28" s="1"/>
  <c r="AN28"/>
  <c r="AO28"/>
  <c r="BA28"/>
  <c r="BB28"/>
  <c r="BC28"/>
  <c r="BO28"/>
  <c r="BR28" s="1"/>
  <c r="BP28"/>
  <c r="BQ28"/>
  <c r="CC28"/>
  <c r="CF28" s="1"/>
  <c r="CD28"/>
  <c r="CE28"/>
  <c r="CO28"/>
  <c r="CR28" s="1"/>
  <c r="CP28"/>
  <c r="CQ28"/>
  <c r="CZ28"/>
  <c r="DC28" s="1"/>
  <c r="DA28"/>
  <c r="DB28"/>
  <c r="DK28"/>
  <c r="DN28" s="1"/>
  <c r="DL28"/>
  <c r="DM28"/>
  <c r="J11"/>
  <c r="X11"/>
  <c r="Y11"/>
  <c r="Z11"/>
  <c r="AM11"/>
  <c r="AN11"/>
  <c r="AO11"/>
  <c r="BA11"/>
  <c r="BB11"/>
  <c r="BC11"/>
  <c r="BO11"/>
  <c r="BR11" s="1"/>
  <c r="BP11"/>
  <c r="BQ11"/>
  <c r="CC11"/>
  <c r="CF11" s="1"/>
  <c r="CD11"/>
  <c r="CE11"/>
  <c r="CO11"/>
  <c r="CR11" s="1"/>
  <c r="CP11"/>
  <c r="CQ11"/>
  <c r="CZ11"/>
  <c r="DC11" s="1"/>
  <c r="DA11"/>
  <c r="DB11"/>
  <c r="DK11"/>
  <c r="DN11" s="1"/>
  <c r="DL11"/>
  <c r="DM11"/>
  <c r="J36"/>
  <c r="X36"/>
  <c r="H36" s="1"/>
  <c r="Y36"/>
  <c r="Z36"/>
  <c r="I36" s="1"/>
  <c r="AA36"/>
  <c r="AM36"/>
  <c r="AN36"/>
  <c r="AO36"/>
  <c r="AP36"/>
  <c r="BA36"/>
  <c r="BB36"/>
  <c r="BC36"/>
  <c r="BD36"/>
  <c r="BO36"/>
  <c r="BP36"/>
  <c r="BQ36"/>
  <c r="BR36"/>
  <c r="CC36"/>
  <c r="CD36"/>
  <c r="CE36"/>
  <c r="CF36"/>
  <c r="CO36"/>
  <c r="CP36"/>
  <c r="CQ36"/>
  <c r="CR36"/>
  <c r="CZ36"/>
  <c r="DA36"/>
  <c r="DB36"/>
  <c r="DC36"/>
  <c r="DK36"/>
  <c r="DL36"/>
  <c r="DM36"/>
  <c r="DN36"/>
  <c r="J37"/>
  <c r="X37"/>
  <c r="Y37"/>
  <c r="Z37"/>
  <c r="AM37"/>
  <c r="AP37" s="1"/>
  <c r="AN37"/>
  <c r="AO37"/>
  <c r="BA37"/>
  <c r="BB37"/>
  <c r="BC37"/>
  <c r="BO37"/>
  <c r="BP37"/>
  <c r="BQ37"/>
  <c r="BR37"/>
  <c r="CC37"/>
  <c r="CD37"/>
  <c r="CE37"/>
  <c r="CF37"/>
  <c r="CO37"/>
  <c r="CP37"/>
  <c r="CQ37"/>
  <c r="CR37"/>
  <c r="CZ37"/>
  <c r="DA37"/>
  <c r="DB37"/>
  <c r="DC37"/>
  <c r="DK37"/>
  <c r="DL37"/>
  <c r="DM37"/>
  <c r="DN37"/>
  <c r="BA35"/>
  <c r="BB35"/>
  <c r="BC35"/>
  <c r="BO35"/>
  <c r="BP35"/>
  <c r="BQ35"/>
  <c r="BR35"/>
  <c r="CC35"/>
  <c r="CD35"/>
  <c r="CE35"/>
  <c r="CF35"/>
  <c r="BA21"/>
  <c r="BB21"/>
  <c r="BC21"/>
  <c r="BO21"/>
  <c r="BR21" s="1"/>
  <c r="BP21"/>
  <c r="BQ21"/>
  <c r="I21" s="1"/>
  <c r="CC21"/>
  <c r="CF21" s="1"/>
  <c r="CG21" s="1"/>
  <c r="CD21"/>
  <c r="CE21"/>
  <c r="AM21"/>
  <c r="X21"/>
  <c r="AM35"/>
  <c r="X35"/>
  <c r="AN21"/>
  <c r="AN35"/>
  <c r="Y21"/>
  <c r="CQ21"/>
  <c r="CQ35"/>
  <c r="AO21"/>
  <c r="AO35"/>
  <c r="Z21"/>
  <c r="Z35"/>
  <c r="Y35"/>
  <c r="DM21"/>
  <c r="DL21"/>
  <c r="DK21"/>
  <c r="DB21"/>
  <c r="DA21"/>
  <c r="DC21" s="1"/>
  <c r="CZ21"/>
  <c r="CP21"/>
  <c r="CO21"/>
  <c r="J21"/>
  <c r="DK35"/>
  <c r="DL35"/>
  <c r="DM35"/>
  <c r="CZ35"/>
  <c r="DA35"/>
  <c r="DB35"/>
  <c r="DC35" s="1"/>
  <c r="CO35"/>
  <c r="CP35"/>
  <c r="CR35" s="1"/>
  <c r="J35"/>
  <c r="CR21"/>
  <c r="DN21"/>
  <c r="DN35"/>
  <c r="I37" l="1"/>
  <c r="BD37"/>
  <c r="H37"/>
  <c r="AA37"/>
  <c r="CG28"/>
  <c r="CG20"/>
  <c r="CG26"/>
  <c r="CG30"/>
  <c r="CG16"/>
  <c r="CG4"/>
  <c r="CG22"/>
  <c r="CG6"/>
  <c r="CG8"/>
  <c r="CG14"/>
  <c r="CG5"/>
  <c r="CG29"/>
  <c r="CG13"/>
  <c r="CG27"/>
  <c r="CG19"/>
  <c r="CG11"/>
  <c r="CG32"/>
  <c r="CG18"/>
  <c r="CG24"/>
  <c r="CG23"/>
  <c r="CG3"/>
  <c r="CG33"/>
  <c r="CG17"/>
  <c r="CG12"/>
  <c r="CG25"/>
  <c r="CG10"/>
  <c r="CG9"/>
  <c r="CG15"/>
  <c r="CG7"/>
  <c r="CG34"/>
  <c r="CG31"/>
  <c r="CG36"/>
  <c r="AP11"/>
  <c r="AP24"/>
  <c r="AP23"/>
  <c r="AP16"/>
  <c r="AP3"/>
  <c r="AP6"/>
  <c r="AP12"/>
  <c r="AP25"/>
  <c r="AP14"/>
  <c r="AP10"/>
  <c r="AP5"/>
  <c r="AP9"/>
  <c r="AP13"/>
  <c r="AP7"/>
  <c r="AP34"/>
  <c r="AP19"/>
  <c r="AP31"/>
  <c r="CG35"/>
  <c r="CG37"/>
  <c r="I18"/>
  <c r="I14"/>
  <c r="AA13"/>
  <c r="I11"/>
  <c r="BD11"/>
  <c r="H11"/>
  <c r="AA11"/>
  <c r="I28"/>
  <c r="BD28"/>
  <c r="H28"/>
  <c r="AA28"/>
  <c r="BD32"/>
  <c r="AA32"/>
  <c r="BD20"/>
  <c r="I20"/>
  <c r="H20"/>
  <c r="AA20"/>
  <c r="BD18"/>
  <c r="H18"/>
  <c r="AA18"/>
  <c r="BD26"/>
  <c r="AP26"/>
  <c r="I26"/>
  <c r="H26"/>
  <c r="AA26"/>
  <c r="I24"/>
  <c r="BD24"/>
  <c r="H24"/>
  <c r="AA24"/>
  <c r="BD30"/>
  <c r="AP30"/>
  <c r="I30"/>
  <c r="H30"/>
  <c r="AA30"/>
  <c r="I23"/>
  <c r="BD23"/>
  <c r="H23"/>
  <c r="AA23"/>
  <c r="I16"/>
  <c r="BD16"/>
  <c r="H16"/>
  <c r="AA16"/>
  <c r="I3"/>
  <c r="BD3"/>
  <c r="H3"/>
  <c r="AA3"/>
  <c r="BD4"/>
  <c r="AP4"/>
  <c r="I4"/>
  <c r="H4"/>
  <c r="AA4"/>
  <c r="BD33"/>
  <c r="AP33"/>
  <c r="I33"/>
  <c r="H33"/>
  <c r="AA33"/>
  <c r="BD22"/>
  <c r="AP22"/>
  <c r="I22"/>
  <c r="H22"/>
  <c r="AA22"/>
  <c r="BD17"/>
  <c r="AP17"/>
  <c r="I17"/>
  <c r="H17"/>
  <c r="AA17"/>
  <c r="I6"/>
  <c r="BD6"/>
  <c r="H6"/>
  <c r="AA6"/>
  <c r="I12"/>
  <c r="BD12"/>
  <c r="H12"/>
  <c r="AA12"/>
  <c r="BD8"/>
  <c r="AP8"/>
  <c r="I8"/>
  <c r="H8"/>
  <c r="AA8"/>
  <c r="I25"/>
  <c r="BD25"/>
  <c r="H25"/>
  <c r="AA25"/>
  <c r="BD14"/>
  <c r="H14"/>
  <c r="AA14"/>
  <c r="I10"/>
  <c r="BD10"/>
  <c r="H10"/>
  <c r="AA10"/>
  <c r="I5"/>
  <c r="BD5"/>
  <c r="H5"/>
  <c r="AA5"/>
  <c r="I9"/>
  <c r="BD9"/>
  <c r="H9"/>
  <c r="AA9"/>
  <c r="BD29"/>
  <c r="AP29"/>
  <c r="I29"/>
  <c r="H29"/>
  <c r="AA29"/>
  <c r="AP15"/>
  <c r="I15"/>
  <c r="BD15"/>
  <c r="H15"/>
  <c r="AA15"/>
  <c r="I13"/>
  <c r="BD13"/>
  <c r="H13"/>
  <c r="I7"/>
  <c r="BD7"/>
  <c r="H7"/>
  <c r="AA7"/>
  <c r="BD27"/>
  <c r="I27"/>
  <c r="AP27"/>
  <c r="H27"/>
  <c r="AA27"/>
  <c r="BD34"/>
  <c r="H34"/>
  <c r="I34"/>
  <c r="AA34"/>
  <c r="I19"/>
  <c r="BD19"/>
  <c r="H19"/>
  <c r="AA19"/>
  <c r="I31"/>
  <c r="BD31"/>
  <c r="H31"/>
  <c r="AA31"/>
  <c r="BD21"/>
  <c r="AA21"/>
  <c r="H21"/>
  <c r="G21" s="1"/>
  <c r="BS37"/>
  <c r="BS11"/>
  <c r="BS32"/>
  <c r="BS18"/>
  <c r="BS24"/>
  <c r="BS23"/>
  <c r="BS3"/>
  <c r="BS33"/>
  <c r="BS17"/>
  <c r="BS12"/>
  <c r="BS25"/>
  <c r="BS10"/>
  <c r="BS9"/>
  <c r="BS15"/>
  <c r="BS7"/>
  <c r="BS34"/>
  <c r="BS31"/>
  <c r="BS35"/>
  <c r="BS36"/>
  <c r="BS28"/>
  <c r="BS20"/>
  <c r="BS26"/>
  <c r="BS30"/>
  <c r="BS16"/>
  <c r="BS4"/>
  <c r="BS22"/>
  <c r="BS6"/>
  <c r="BS8"/>
  <c r="BS14"/>
  <c r="BS5"/>
  <c r="BS29"/>
  <c r="BS13"/>
  <c r="BS27"/>
  <c r="BS19"/>
  <c r="BS21"/>
  <c r="I35"/>
  <c r="BD35"/>
  <c r="BE36"/>
  <c r="BE28"/>
  <c r="BE20"/>
  <c r="BE26"/>
  <c r="BE30"/>
  <c r="BE16"/>
  <c r="BE4"/>
  <c r="BE22"/>
  <c r="BE6"/>
  <c r="BE8"/>
  <c r="BE14"/>
  <c r="BE5"/>
  <c r="BE29"/>
  <c r="BE13"/>
  <c r="BE27"/>
  <c r="BE19"/>
  <c r="BE21"/>
  <c r="BE35"/>
  <c r="BE37"/>
  <c r="BE11"/>
  <c r="BE32"/>
  <c r="BE18"/>
  <c r="BE24"/>
  <c r="BE23"/>
  <c r="BE3"/>
  <c r="BE33"/>
  <c r="BE17"/>
  <c r="BE12"/>
  <c r="BE25"/>
  <c r="BE10"/>
  <c r="BE9"/>
  <c r="BE15"/>
  <c r="BE7"/>
  <c r="BE34"/>
  <c r="BE31"/>
  <c r="H35"/>
  <c r="G35" s="1"/>
  <c r="G37"/>
  <c r="G36"/>
  <c r="G11"/>
  <c r="G28"/>
  <c r="I32"/>
  <c r="H32"/>
  <c r="G20"/>
  <c r="G18"/>
  <c r="G26"/>
  <c r="G24"/>
  <c r="G30"/>
  <c r="G23"/>
  <c r="G16"/>
  <c r="G3"/>
  <c r="G4"/>
  <c r="G33"/>
  <c r="G22"/>
  <c r="G17"/>
  <c r="G6"/>
  <c r="G12"/>
  <c r="G8"/>
  <c r="G25"/>
  <c r="G14"/>
  <c r="G10"/>
  <c r="G5"/>
  <c r="G9"/>
  <c r="G29"/>
  <c r="G15"/>
  <c r="G13"/>
  <c r="G7"/>
  <c r="G27"/>
  <c r="G34"/>
  <c r="G19"/>
  <c r="G31"/>
  <c r="AP21"/>
  <c r="AP35"/>
  <c r="AA35"/>
  <c r="G32" l="1"/>
  <c r="AQ37"/>
  <c r="AQ11"/>
  <c r="AQ32"/>
  <c r="AQ18"/>
  <c r="AQ24"/>
  <c r="AQ23"/>
  <c r="AQ3"/>
  <c r="AQ33"/>
  <c r="AQ17"/>
  <c r="AQ12"/>
  <c r="AQ25"/>
  <c r="AQ10"/>
  <c r="AQ9"/>
  <c r="AQ15"/>
  <c r="AQ7"/>
  <c r="AQ34"/>
  <c r="AQ31"/>
  <c r="AQ35"/>
  <c r="AQ36"/>
  <c r="AQ28"/>
  <c r="AQ20"/>
  <c r="AQ26"/>
  <c r="AQ30"/>
  <c r="AQ16"/>
  <c r="AQ4"/>
  <c r="AQ22"/>
  <c r="AQ6"/>
  <c r="AQ8"/>
  <c r="AQ14"/>
  <c r="AQ5"/>
  <c r="AQ29"/>
  <c r="AQ13"/>
  <c r="AQ27"/>
  <c r="AQ19"/>
  <c r="AQ21"/>
  <c r="AB36"/>
  <c r="F36" s="1"/>
  <c r="AB28"/>
  <c r="AB20"/>
  <c r="AB26"/>
  <c r="AB30"/>
  <c r="AB16"/>
  <c r="AB4"/>
  <c r="F4" s="1"/>
  <c r="AB22"/>
  <c r="AB6"/>
  <c r="F6" s="1"/>
  <c r="AB8"/>
  <c r="AB14"/>
  <c r="F14" s="1"/>
  <c r="AB5"/>
  <c r="AB29"/>
  <c r="F29" s="1"/>
  <c r="AB27"/>
  <c r="F27" s="1"/>
  <c r="AB35"/>
  <c r="F35" s="1"/>
  <c r="AB37"/>
  <c r="F37" s="1"/>
  <c r="AB11"/>
  <c r="AB32"/>
  <c r="F32" s="1"/>
  <c r="AB18"/>
  <c r="AB24"/>
  <c r="AB23"/>
  <c r="F23" s="1"/>
  <c r="AB3"/>
  <c r="F3" s="1"/>
  <c r="AB33"/>
  <c r="F33" s="1"/>
  <c r="AB17"/>
  <c r="F17" s="1"/>
  <c r="AB12"/>
  <c r="F12" s="1"/>
  <c r="AB25"/>
  <c r="F25" s="1"/>
  <c r="AB10"/>
  <c r="F10" s="1"/>
  <c r="AB9"/>
  <c r="F9" s="1"/>
  <c r="AB15"/>
  <c r="F15" s="1"/>
  <c r="AB7"/>
  <c r="F7" s="1"/>
  <c r="AB34"/>
  <c r="F34" s="1"/>
  <c r="AB31"/>
  <c r="F31" s="1"/>
  <c r="AB21"/>
  <c r="F21" s="1"/>
  <c r="AB13"/>
  <c r="AB19"/>
  <c r="F19" s="1"/>
  <c r="F11" l="1"/>
  <c r="F20"/>
  <c r="F18"/>
  <c r="F24"/>
  <c r="F30"/>
  <c r="F13"/>
  <c r="F5"/>
  <c r="F8"/>
  <c r="F22"/>
  <c r="F16"/>
  <c r="F26"/>
  <c r="F28"/>
</calcChain>
</file>

<file path=xl/sharedStrings.xml><?xml version="1.0" encoding="utf-8"?>
<sst xmlns="http://schemas.openxmlformats.org/spreadsheetml/2006/main" count="207" uniqueCount="84">
  <si>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</si>
  <si>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</si>
  <si>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</si>
  <si>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</si>
  <si>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</si>
  <si>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</si>
  <si>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</si>
  <si>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</si>
  <si>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</si>
  <si>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</si>
  <si>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</si>
  <si>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</si>
  <si>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</si>
  <si>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</si>
  <si>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</si>
  <si>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</si>
  <si>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</si>
  <si>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</si>
  <si>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</si>
  <si>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</si>
  <si>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</si>
  <si>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</si>
  <si>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</si>
  <si>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</si>
  <si>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</si>
  <si>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</si>
  <si>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</si>
  <si>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</si>
  <si>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</si>
  <si>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</si>
  <si>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</si>
  <si>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</si>
  <si>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</si>
  <si>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</si>
  <si>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</si>
  <si>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</si>
  <si>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</si>
  <si>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</si>
  <si>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</si>
  <si>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</si>
  <si>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Stan K</t>
  </si>
  <si>
    <t>10-rnd</t>
  </si>
  <si>
    <t>Mark D</t>
  </si>
  <si>
    <t>Dusty G</t>
  </si>
  <si>
    <t>Rob N</t>
  </si>
  <si>
    <t>Tyler D</t>
  </si>
  <si>
    <t>Ken K</t>
  </si>
  <si>
    <t>Rich N</t>
  </si>
  <si>
    <t>Ron M</t>
  </si>
  <si>
    <t>Mike B</t>
  </si>
  <si>
    <t>Dan Z</t>
  </si>
  <si>
    <t>Gary R</t>
  </si>
  <si>
    <t>Brian J</t>
  </si>
  <si>
    <t>Michael B</t>
  </si>
  <si>
    <t>Michael C</t>
  </si>
  <si>
    <t>Kerry S</t>
  </si>
  <si>
    <t>Ryan W</t>
  </si>
  <si>
    <t>Ryan P</t>
  </si>
  <si>
    <t>Will H</t>
  </si>
  <si>
    <t>Kirk S</t>
  </si>
  <si>
    <t>Kevin F</t>
  </si>
  <si>
    <t>Petar I</t>
  </si>
  <si>
    <t>Tim H</t>
  </si>
  <si>
    <t>Mladen D</t>
  </si>
  <si>
    <t>Steve S</t>
  </si>
  <si>
    <t>Arnaud G</t>
  </si>
  <si>
    <t>Gary G</t>
  </si>
  <si>
    <t>Damon V</t>
  </si>
  <si>
    <t>Brett W</t>
  </si>
  <si>
    <t>Jim B</t>
  </si>
  <si>
    <t>Tim D</t>
  </si>
  <si>
    <t>Jim K</t>
  </si>
  <si>
    <t>Juan M</t>
  </si>
  <si>
    <t>Open Class</t>
  </si>
  <si>
    <t>Ken T</t>
  </si>
  <si>
    <t>Open</t>
  </si>
  <si>
    <t>RJ H</t>
  </si>
  <si>
    <t>SA 45 (8-rnd)</t>
  </si>
  <si>
    <t>Jorge P</t>
  </si>
  <si>
    <t>8-rnd</t>
  </si>
  <si>
    <t>Jr. Rimfire</t>
  </si>
  <si>
    <t>Jr.RF.</t>
  </si>
  <si>
    <t>Zachary E</t>
  </si>
  <si>
    <t>Sonny F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</si>
</sst>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4" fillId="2" borderId="19" xfId="1" applyNumberFormat="1" applyBorder="1" applyAlignment="1" applyProtection="1">
      <alignment horizontal="right" vertic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NumberFormat="1" applyFont="1" applyFill="1" applyBorder="1" applyAlignment="1" applyProtection="1">
      <protection locked="0"/>
    </xf>
    <xf numFmtId="2" fontId="4" fillId="2" borderId="28" xfId="1" applyNumberFormat="1" applyBorder="1" applyAlignment="1" applyProtection="1">
      <alignment horizontal="center" vertical="center"/>
      <protection locked="0"/>
    </xf>
    <xf numFmtId="2" fontId="2" fillId="0" borderId="29" xfId="0" applyNumberFormat="1" applyFont="1" applyFill="1" applyBorder="1" applyAlignment="1" applyProtection="1">
      <alignment horizontal="right" vertical="center"/>
      <protection locked="0"/>
    </xf>
    <xf numFmtId="2" fontId="1" fillId="0" borderId="30" xfId="0" applyNumberFormat="1" applyFont="1" applyFill="1" applyBorder="1" applyAlignment="1" applyProtection="1">
      <alignment horizontal="right" vertical="center"/>
      <protection locked="0"/>
    </xf>
    <xf numFmtId="1" fontId="1" fillId="0" borderId="31" xfId="0" applyNumberFormat="1" applyFont="1" applyFill="1" applyBorder="1" applyAlignment="1" applyProtection="1">
      <alignment horizontal="right" vertical="center"/>
      <protection locked="0"/>
    </xf>
    <xf numFmtId="1" fontId="1" fillId="0" borderId="32" xfId="0" applyNumberFormat="1" applyFont="1" applyFill="1" applyBorder="1" applyAlignment="1" applyProtection="1">
      <alignment horizontal="right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77"/>
  <sheetViews>
    <sheetView tabSelected="1" topLeftCell="A15" workbookViewId="0">
      <selection activeCell="C26" sqref="C26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6.14062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285156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4257812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7" t="s">
        <v>33</v>
      </c>
      <c r="C1" s="37" t="s">
        <v>0</v>
      </c>
      <c r="D1" s="24"/>
      <c r="E1" s="24"/>
      <c r="F1" s="51" t="s">
        <v>1</v>
      </c>
      <c r="G1" s="53"/>
      <c r="H1" s="53"/>
      <c r="I1" s="53"/>
      <c r="J1" s="52"/>
      <c r="K1" s="51" t="s">
        <v>2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24"/>
      <c r="AC1" s="51" t="s">
        <v>3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2"/>
      <c r="AR1" s="51" t="s">
        <v>4</v>
      </c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2"/>
      <c r="BF1" s="51" t="s">
        <v>5</v>
      </c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2"/>
      <c r="BS1" s="24"/>
      <c r="BT1" s="54" t="s">
        <v>6</v>
      </c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6"/>
      <c r="CH1" s="51" t="s">
        <v>7</v>
      </c>
      <c r="CI1" s="52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33">
        <v>1</v>
      </c>
      <c r="B3" s="34">
        <v>1</v>
      </c>
      <c r="C3" s="38" t="s">
        <v>63</v>
      </c>
      <c r="D3" s="25"/>
      <c r="E3" s="9" t="s">
        <v>41</v>
      </c>
      <c r="F3" s="31">
        <f t="shared" ref="F3:F35" si="0" xml:space="preserve"> AB3+AQ3+BE3+BS3</f>
        <v>400</v>
      </c>
      <c r="G3" s="32">
        <f t="shared" ref="G3:G35" si="1">H3+I3+J3</f>
        <v>136.22999999999999</v>
      </c>
      <c r="H3" s="21">
        <f t="shared" ref="H3:H35" si="2">X3+AM3+BA3+BO3+CC3+CO3+CZ3+DK3</f>
        <v>111.22999999999999</v>
      </c>
      <c r="I3" s="7">
        <f t="shared" ref="I3:I35" si="3">Z3+AO3+BC3+BQ3+CE3+CQ3+DB3+DM3</f>
        <v>10</v>
      </c>
      <c r="J3" s="23">
        <f t="shared" ref="J3:J35" si="4">R3+AG3+AU3+BI3+BW3+CJ3+CU3+DF3</f>
        <v>15</v>
      </c>
      <c r="K3" s="12">
        <v>27.27</v>
      </c>
      <c r="L3" s="2"/>
      <c r="M3" s="2"/>
      <c r="N3" s="2"/>
      <c r="O3" s="2"/>
      <c r="P3" s="2"/>
      <c r="Q3" s="2"/>
      <c r="R3" s="3">
        <v>6</v>
      </c>
      <c r="S3" s="3"/>
      <c r="T3" s="3"/>
      <c r="U3" s="3"/>
      <c r="V3" s="3"/>
      <c r="W3" s="13"/>
      <c r="X3" s="6">
        <f t="shared" ref="X3:X35" si="5">IF(K3="DQ",0,K3+L3+M3+N3+O3+P3+Q3)</f>
        <v>27.27</v>
      </c>
      <c r="Y3" s="10">
        <f t="shared" ref="Y3:Y35" si="6">R3</f>
        <v>6</v>
      </c>
      <c r="Z3" s="3">
        <f t="shared" ref="Z3:Z35" si="7">(S3*5)+(T3*10)+(U3*10)+(V3*15)+(W3*20)</f>
        <v>0</v>
      </c>
      <c r="AA3" s="11">
        <f t="shared" ref="AA3:AA35" si="8">IF(K3="DQ",0,X3+Y3+Z3)</f>
        <v>33.269999999999996</v>
      </c>
      <c r="AB3" s="30">
        <f t="shared" ref="AB3:AB35" si="9">(MIN(AA$3:AA$26)/AA3)*100</f>
        <v>100</v>
      </c>
      <c r="AC3" s="12">
        <v>19.39</v>
      </c>
      <c r="AD3" s="2"/>
      <c r="AE3" s="2"/>
      <c r="AF3" s="2"/>
      <c r="AG3" s="3">
        <v>2</v>
      </c>
      <c r="AH3" s="3"/>
      <c r="AI3" s="3"/>
      <c r="AJ3" s="3"/>
      <c r="AK3" s="3"/>
      <c r="AL3" s="3"/>
      <c r="AM3" s="6">
        <f t="shared" ref="AM3:AM35" si="10">IF(AC3="DQ",0,AC3+AD3+AE3+AF3)</f>
        <v>19.39</v>
      </c>
      <c r="AN3" s="10">
        <f t="shared" ref="AN3:AN35" si="11">AG3</f>
        <v>2</v>
      </c>
      <c r="AO3" s="3">
        <f t="shared" ref="AO3:AO35" si="12">(AH3*5)+(AI3*10)+(AJ3*10)+(AK3*15)+(AL3*20)</f>
        <v>0</v>
      </c>
      <c r="AP3" s="11">
        <f t="shared" ref="AP3:AP35" si="13">IF(AC3="DQ",0,AM3+AN3+AO3)</f>
        <v>21.39</v>
      </c>
      <c r="AQ3" s="30">
        <f t="shared" ref="AQ3:AQ35" si="14">(MIN(AP$3:AP$26)/AP3)*100</f>
        <v>100</v>
      </c>
      <c r="AR3" s="12">
        <v>22.25</v>
      </c>
      <c r="AS3" s="2"/>
      <c r="AT3" s="2"/>
      <c r="AU3" s="3">
        <v>1</v>
      </c>
      <c r="AV3" s="3"/>
      <c r="AW3" s="3"/>
      <c r="AX3" s="3"/>
      <c r="AY3" s="3"/>
      <c r="AZ3" s="3"/>
      <c r="BA3" s="6">
        <f t="shared" ref="BA3:BA34" si="15">AR3+AS3+AT3</f>
        <v>22.25</v>
      </c>
      <c r="BB3" s="10">
        <f t="shared" ref="BB3:BB35" si="16">AU3</f>
        <v>1</v>
      </c>
      <c r="BC3" s="3">
        <f t="shared" ref="BC3:BC35" si="17">(AV3*5)+(AW3*10)+(AX3*10)+(AY3*15)+(AZ3*20)</f>
        <v>0</v>
      </c>
      <c r="BD3" s="11">
        <f t="shared" ref="BD3:BD34" si="18">BA3+BB3+BC3</f>
        <v>23.25</v>
      </c>
      <c r="BE3" s="30">
        <f t="shared" ref="BE3:BE35" si="19">(MIN(BD$3:BD$26)/BD3)*100</f>
        <v>100</v>
      </c>
      <c r="BF3" s="12">
        <v>42.32</v>
      </c>
      <c r="BG3" s="2"/>
      <c r="BH3" s="2"/>
      <c r="BI3" s="3">
        <v>6</v>
      </c>
      <c r="BJ3" s="3"/>
      <c r="BK3" s="3"/>
      <c r="BL3" s="3">
        <v>1</v>
      </c>
      <c r="BM3" s="3"/>
      <c r="BN3" s="3"/>
      <c r="BO3" s="6">
        <f t="shared" ref="BO3:BO34" si="20">BF3+BG3+BH3</f>
        <v>42.32</v>
      </c>
      <c r="BP3" s="10">
        <f t="shared" ref="BP3:BP35" si="21">BI3</f>
        <v>6</v>
      </c>
      <c r="BQ3" s="3">
        <f t="shared" ref="BQ3:BQ35" si="22">(BJ3*5)+(BK3*10)+(BL3*10)+(BM3*15)+(BN3*20)</f>
        <v>10</v>
      </c>
      <c r="BR3" s="11">
        <f t="shared" ref="BR3:BR35" si="23">IF(BF3="DQ",0,BO3+BP3+BQ3)</f>
        <v>58.32</v>
      </c>
      <c r="BS3" s="30">
        <f t="shared" ref="BS3:BS35" si="24">(MIN(BR$3:BR$26)/BR3)*100</f>
        <v>100</v>
      </c>
      <c r="BT3" s="12"/>
      <c r="BU3" s="2"/>
      <c r="BV3" s="2"/>
      <c r="BW3" s="3"/>
      <c r="BX3" s="3"/>
      <c r="BY3" s="3"/>
      <c r="BZ3" s="3"/>
      <c r="CA3" s="3"/>
      <c r="CB3" s="3"/>
      <c r="CC3" s="6">
        <f t="shared" ref="CC3:CC35" si="25">IF(BT3="DQ",0,BT3+BU3+BV3)</f>
        <v>0</v>
      </c>
      <c r="CD3" s="10">
        <f t="shared" ref="CD3:CD35" si="26">BW3</f>
        <v>0</v>
      </c>
      <c r="CE3" s="3">
        <f t="shared" ref="CE3:CE35" si="27">(BX3*5)+(BY3*10)+(BZ3*10)+(CA3*15)+(CB3*20)</f>
        <v>0</v>
      </c>
      <c r="CF3" s="11">
        <f t="shared" ref="CF3:CF35" si="28">IF(BT3="DQ",0,CC3+CD3+CE3)</f>
        <v>0</v>
      </c>
      <c r="CG3" s="30" t="e">
        <f t="shared" ref="CG3:CG35" si="29">(MIN(CF$3:CF$26)/CF3)*100</f>
        <v>#DIV/0!</v>
      </c>
      <c r="CH3" s="12"/>
      <c r="CI3" s="2"/>
      <c r="CJ3" s="3"/>
      <c r="CK3" s="3"/>
      <c r="CL3" s="3"/>
      <c r="CM3" s="3"/>
      <c r="CN3" s="3"/>
      <c r="CO3" s="6">
        <f t="shared" ref="CO3:CO35" si="30">CH3+CI3</f>
        <v>0</v>
      </c>
      <c r="CP3" s="10">
        <f t="shared" ref="CP3:CP35" si="31">CJ3/2</f>
        <v>0</v>
      </c>
      <c r="CQ3" s="3">
        <f t="shared" ref="CQ3:CQ35" si="32">(CJ3*5)+(CK3*10)+(CL3*10)+(CM3*15)+(CN3*20)</f>
        <v>0</v>
      </c>
      <c r="CR3" s="11">
        <f t="shared" ref="CR3:CR35" si="33">CO3+CP3+CQ3</f>
        <v>0</v>
      </c>
      <c r="CS3" s="12"/>
      <c r="CT3" s="2"/>
      <c r="CU3" s="3"/>
      <c r="CV3" s="3"/>
      <c r="CW3" s="3"/>
      <c r="CX3" s="3"/>
      <c r="CY3" s="3"/>
      <c r="CZ3" s="6">
        <f t="shared" ref="CZ3:CZ35" si="34">CS3+CT3</f>
        <v>0</v>
      </c>
      <c r="DA3" s="10">
        <f t="shared" ref="DA3:DA35" si="35">CU3/2</f>
        <v>0</v>
      </c>
      <c r="DB3" s="3">
        <f t="shared" ref="DB3:DB35" si="36">(CV3*3)+(CW3*5)+(CX3*5)+(CY3*20)</f>
        <v>0</v>
      </c>
      <c r="DC3" s="11">
        <f t="shared" ref="DC3:DC35" si="37">CZ3+DA3+DB3</f>
        <v>0</v>
      </c>
      <c r="DD3" s="12"/>
      <c r="DE3" s="2"/>
      <c r="DF3" s="3"/>
      <c r="DG3" s="3"/>
      <c r="DH3" s="3"/>
      <c r="DI3" s="3"/>
      <c r="DJ3" s="3"/>
      <c r="DK3" s="6">
        <f t="shared" ref="DK3:DK35" si="38">DD3+DE3</f>
        <v>0</v>
      </c>
      <c r="DL3" s="10">
        <f t="shared" ref="DL3:DL35" si="39">DF3/2</f>
        <v>0</v>
      </c>
      <c r="DM3" s="3">
        <f t="shared" ref="DM3:DM35" si="40">(DG3*3)+(DH3*5)+(DI3*5)+(DJ3*20)</f>
        <v>0</v>
      </c>
      <c r="DN3" s="11">
        <f t="shared" ref="DN3:DN35" si="41">DK3+DL3+DM3</f>
        <v>0</v>
      </c>
    </row>
    <row r="4" spans="1:118" ht="15">
      <c r="A4" s="33">
        <v>3</v>
      </c>
      <c r="B4" s="34">
        <v>2</v>
      </c>
      <c r="C4" s="38" t="s">
        <v>62</v>
      </c>
      <c r="D4" s="25"/>
      <c r="E4" s="9" t="s">
        <v>41</v>
      </c>
      <c r="F4" s="31">
        <f t="shared" si="0"/>
        <v>292.66823199017824</v>
      </c>
      <c r="G4" s="32">
        <f t="shared" si="1"/>
        <v>187.31</v>
      </c>
      <c r="H4" s="21">
        <f t="shared" si="2"/>
        <v>90.31</v>
      </c>
      <c r="I4" s="7">
        <f t="shared" si="3"/>
        <v>20</v>
      </c>
      <c r="J4" s="23">
        <f t="shared" si="4"/>
        <v>77</v>
      </c>
      <c r="K4" s="12">
        <v>21.75</v>
      </c>
      <c r="L4" s="2"/>
      <c r="M4" s="2"/>
      <c r="N4" s="2"/>
      <c r="O4" s="2"/>
      <c r="P4" s="2"/>
      <c r="Q4" s="2"/>
      <c r="R4" s="3">
        <v>16</v>
      </c>
      <c r="S4" s="3"/>
      <c r="T4" s="3"/>
      <c r="U4" s="3"/>
      <c r="V4" s="3"/>
      <c r="W4" s="13"/>
      <c r="X4" s="6">
        <f t="shared" si="5"/>
        <v>21.75</v>
      </c>
      <c r="Y4" s="10">
        <f t="shared" si="6"/>
        <v>16</v>
      </c>
      <c r="Z4" s="3">
        <f t="shared" si="7"/>
        <v>0</v>
      </c>
      <c r="AA4" s="11">
        <f t="shared" si="8"/>
        <v>37.75</v>
      </c>
      <c r="AB4" s="30">
        <f t="shared" si="9"/>
        <v>88.132450331125824</v>
      </c>
      <c r="AC4" s="12">
        <v>13.83</v>
      </c>
      <c r="AD4" s="2"/>
      <c r="AE4" s="2"/>
      <c r="AF4" s="2"/>
      <c r="AG4" s="3">
        <v>9</v>
      </c>
      <c r="AH4" s="3">
        <v>1</v>
      </c>
      <c r="AI4" s="3"/>
      <c r="AJ4" s="3"/>
      <c r="AK4" s="3"/>
      <c r="AL4" s="3"/>
      <c r="AM4" s="6">
        <f t="shared" si="10"/>
        <v>13.83</v>
      </c>
      <c r="AN4" s="10">
        <f t="shared" si="11"/>
        <v>9</v>
      </c>
      <c r="AO4" s="3">
        <f t="shared" si="12"/>
        <v>5</v>
      </c>
      <c r="AP4" s="11">
        <f t="shared" si="13"/>
        <v>27.83</v>
      </c>
      <c r="AQ4" s="30">
        <f t="shared" si="14"/>
        <v>76.859504132231422</v>
      </c>
      <c r="AR4" s="12">
        <v>18.28</v>
      </c>
      <c r="AS4" s="2"/>
      <c r="AT4" s="2"/>
      <c r="AU4" s="3">
        <v>26</v>
      </c>
      <c r="AV4" s="3">
        <v>1</v>
      </c>
      <c r="AW4" s="3"/>
      <c r="AX4" s="3"/>
      <c r="AY4" s="3"/>
      <c r="AZ4" s="3"/>
      <c r="BA4" s="6">
        <f t="shared" si="15"/>
        <v>18.28</v>
      </c>
      <c r="BB4" s="10">
        <f t="shared" si="16"/>
        <v>26</v>
      </c>
      <c r="BC4" s="3">
        <f t="shared" si="17"/>
        <v>5</v>
      </c>
      <c r="BD4" s="11">
        <f t="shared" si="18"/>
        <v>49.28</v>
      </c>
      <c r="BE4" s="30">
        <f t="shared" si="19"/>
        <v>47.179383116883116</v>
      </c>
      <c r="BF4" s="12">
        <v>36.450000000000003</v>
      </c>
      <c r="BG4" s="2"/>
      <c r="BH4" s="2"/>
      <c r="BI4" s="3">
        <v>26</v>
      </c>
      <c r="BJ4" s="3"/>
      <c r="BK4" s="3"/>
      <c r="BL4" s="3">
        <v>1</v>
      </c>
      <c r="BM4" s="3"/>
      <c r="BN4" s="3"/>
      <c r="BO4" s="6">
        <f t="shared" si="20"/>
        <v>36.450000000000003</v>
      </c>
      <c r="BP4" s="10">
        <f t="shared" si="21"/>
        <v>26</v>
      </c>
      <c r="BQ4" s="3">
        <f t="shared" si="22"/>
        <v>10</v>
      </c>
      <c r="BR4" s="11">
        <f t="shared" si="23"/>
        <v>72.45</v>
      </c>
      <c r="BS4" s="30">
        <f t="shared" si="24"/>
        <v>80.49689440993788</v>
      </c>
      <c r="BT4" s="12"/>
      <c r="BU4" s="2"/>
      <c r="BV4" s="2"/>
      <c r="BW4" s="3"/>
      <c r="BX4" s="3"/>
      <c r="BY4" s="3"/>
      <c r="BZ4" s="3"/>
      <c r="CA4" s="3"/>
      <c r="CB4" s="3"/>
      <c r="CC4" s="6">
        <f t="shared" si="25"/>
        <v>0</v>
      </c>
      <c r="CD4" s="10">
        <f t="shared" si="26"/>
        <v>0</v>
      </c>
      <c r="CE4" s="3">
        <f t="shared" si="27"/>
        <v>0</v>
      </c>
      <c r="CF4" s="11">
        <f t="shared" si="28"/>
        <v>0</v>
      </c>
      <c r="CG4" s="30" t="e">
        <f t="shared" si="29"/>
        <v>#DIV/0!</v>
      </c>
      <c r="CH4" s="12"/>
      <c r="CI4" s="2"/>
      <c r="CJ4" s="3"/>
      <c r="CK4" s="3"/>
      <c r="CL4" s="3"/>
      <c r="CM4" s="3"/>
      <c r="CN4" s="3"/>
      <c r="CO4" s="6">
        <f t="shared" si="30"/>
        <v>0</v>
      </c>
      <c r="CP4" s="10">
        <f t="shared" si="31"/>
        <v>0</v>
      </c>
      <c r="CQ4" s="3">
        <f t="shared" si="32"/>
        <v>0</v>
      </c>
      <c r="CR4" s="11">
        <f t="shared" si="33"/>
        <v>0</v>
      </c>
      <c r="CS4" s="12"/>
      <c r="CT4" s="2"/>
      <c r="CU4" s="3"/>
      <c r="CV4" s="3"/>
      <c r="CW4" s="3"/>
      <c r="CX4" s="3"/>
      <c r="CY4" s="3"/>
      <c r="CZ4" s="6">
        <f t="shared" si="34"/>
        <v>0</v>
      </c>
      <c r="DA4" s="10">
        <f t="shared" si="35"/>
        <v>0</v>
      </c>
      <c r="DB4" s="3">
        <f t="shared" si="36"/>
        <v>0</v>
      </c>
      <c r="DC4" s="11">
        <f t="shared" si="37"/>
        <v>0</v>
      </c>
      <c r="DD4" s="12"/>
      <c r="DE4" s="2"/>
      <c r="DF4" s="3"/>
      <c r="DG4" s="3"/>
      <c r="DH4" s="3"/>
      <c r="DI4" s="3"/>
      <c r="DJ4" s="3"/>
      <c r="DK4" s="6">
        <f t="shared" si="38"/>
        <v>0</v>
      </c>
      <c r="DL4" s="10">
        <f t="shared" si="39"/>
        <v>0</v>
      </c>
      <c r="DM4" s="3">
        <f t="shared" si="40"/>
        <v>0</v>
      </c>
      <c r="DN4" s="11">
        <f t="shared" si="41"/>
        <v>0</v>
      </c>
    </row>
    <row r="5" spans="1:118" ht="15">
      <c r="A5" s="33">
        <v>4</v>
      </c>
      <c r="B5" s="34">
        <v>3</v>
      </c>
      <c r="C5" s="38" t="s">
        <v>52</v>
      </c>
      <c r="D5" s="25"/>
      <c r="E5" s="9" t="s">
        <v>41</v>
      </c>
      <c r="F5" s="31">
        <f t="shared" si="0"/>
        <v>272.72581026067314</v>
      </c>
      <c r="G5" s="32">
        <f t="shared" si="1"/>
        <v>205.73000000000002</v>
      </c>
      <c r="H5" s="21">
        <f t="shared" si="2"/>
        <v>149.73000000000002</v>
      </c>
      <c r="I5" s="7">
        <f t="shared" si="3"/>
        <v>10</v>
      </c>
      <c r="J5" s="23">
        <f t="shared" si="4"/>
        <v>46</v>
      </c>
      <c r="K5" s="12">
        <v>35.659999999999997</v>
      </c>
      <c r="L5" s="2"/>
      <c r="M5" s="2"/>
      <c r="N5" s="2"/>
      <c r="O5" s="2"/>
      <c r="P5" s="2"/>
      <c r="Q5" s="2"/>
      <c r="R5" s="3">
        <v>5</v>
      </c>
      <c r="S5" s="3"/>
      <c r="T5" s="3"/>
      <c r="U5" s="3"/>
      <c r="V5" s="3"/>
      <c r="W5" s="13"/>
      <c r="X5" s="6">
        <f t="shared" si="5"/>
        <v>35.659999999999997</v>
      </c>
      <c r="Y5" s="10">
        <f t="shared" si="6"/>
        <v>5</v>
      </c>
      <c r="Z5" s="3">
        <f t="shared" si="7"/>
        <v>0</v>
      </c>
      <c r="AA5" s="11">
        <f t="shared" si="8"/>
        <v>40.659999999999997</v>
      </c>
      <c r="AB5" s="30">
        <f t="shared" si="9"/>
        <v>81.824889326119035</v>
      </c>
      <c r="AC5" s="12">
        <v>23.56</v>
      </c>
      <c r="AD5" s="2"/>
      <c r="AE5" s="2"/>
      <c r="AF5" s="2"/>
      <c r="AG5" s="3">
        <v>10</v>
      </c>
      <c r="AH5" s="3"/>
      <c r="AI5" s="3"/>
      <c r="AJ5" s="3"/>
      <c r="AK5" s="3"/>
      <c r="AL5" s="3"/>
      <c r="AM5" s="6">
        <f t="shared" si="10"/>
        <v>23.56</v>
      </c>
      <c r="AN5" s="10">
        <f t="shared" si="11"/>
        <v>10</v>
      </c>
      <c r="AO5" s="3">
        <f t="shared" si="12"/>
        <v>0</v>
      </c>
      <c r="AP5" s="11">
        <f t="shared" si="13"/>
        <v>33.56</v>
      </c>
      <c r="AQ5" s="30">
        <f t="shared" si="14"/>
        <v>63.736591179976152</v>
      </c>
      <c r="AR5" s="12">
        <v>40.17</v>
      </c>
      <c r="AS5" s="2"/>
      <c r="AT5" s="2"/>
      <c r="AU5" s="3">
        <v>19</v>
      </c>
      <c r="AV5" s="3"/>
      <c r="AW5" s="3"/>
      <c r="AX5" s="3">
        <v>1</v>
      </c>
      <c r="AY5" s="3"/>
      <c r="AZ5" s="3"/>
      <c r="BA5" s="6">
        <f t="shared" si="15"/>
        <v>40.17</v>
      </c>
      <c r="BB5" s="10">
        <f t="shared" si="16"/>
        <v>19</v>
      </c>
      <c r="BC5" s="3">
        <f t="shared" si="17"/>
        <v>10</v>
      </c>
      <c r="BD5" s="11">
        <f t="shared" si="18"/>
        <v>69.17</v>
      </c>
      <c r="BE5" s="30">
        <f t="shared" si="19"/>
        <v>33.612837935521178</v>
      </c>
      <c r="BF5" s="12">
        <v>50.34</v>
      </c>
      <c r="BG5" s="2"/>
      <c r="BH5" s="2"/>
      <c r="BI5" s="3">
        <v>12</v>
      </c>
      <c r="BJ5" s="3"/>
      <c r="BK5" s="3"/>
      <c r="BL5" s="3"/>
      <c r="BM5" s="3"/>
      <c r="BN5" s="3"/>
      <c r="BO5" s="6">
        <f t="shared" si="20"/>
        <v>50.34</v>
      </c>
      <c r="BP5" s="10">
        <f t="shared" si="21"/>
        <v>12</v>
      </c>
      <c r="BQ5" s="3">
        <f t="shared" si="22"/>
        <v>0</v>
      </c>
      <c r="BR5" s="11">
        <f t="shared" si="23"/>
        <v>62.34</v>
      </c>
      <c r="BS5" s="30">
        <f t="shared" si="24"/>
        <v>93.551491819056778</v>
      </c>
      <c r="BT5" s="12"/>
      <c r="BU5" s="2"/>
      <c r="BV5" s="2"/>
      <c r="BW5" s="3"/>
      <c r="BX5" s="3"/>
      <c r="BY5" s="3"/>
      <c r="BZ5" s="3"/>
      <c r="CA5" s="3"/>
      <c r="CB5" s="3"/>
      <c r="CC5" s="6">
        <f t="shared" si="25"/>
        <v>0</v>
      </c>
      <c r="CD5" s="10">
        <f t="shared" si="26"/>
        <v>0</v>
      </c>
      <c r="CE5" s="3">
        <f t="shared" si="27"/>
        <v>0</v>
      </c>
      <c r="CF5" s="11">
        <f t="shared" si="28"/>
        <v>0</v>
      </c>
      <c r="CG5" s="30" t="e">
        <f t="shared" si="29"/>
        <v>#DIV/0!</v>
      </c>
      <c r="CH5" s="12"/>
      <c r="CI5" s="2"/>
      <c r="CJ5" s="3"/>
      <c r="CK5" s="3"/>
      <c r="CL5" s="3"/>
      <c r="CM5" s="3"/>
      <c r="CN5" s="3"/>
      <c r="CO5" s="6">
        <f t="shared" si="30"/>
        <v>0</v>
      </c>
      <c r="CP5" s="10">
        <f t="shared" si="31"/>
        <v>0</v>
      </c>
      <c r="CQ5" s="3">
        <f t="shared" si="32"/>
        <v>0</v>
      </c>
      <c r="CR5" s="11">
        <f t="shared" si="33"/>
        <v>0</v>
      </c>
      <c r="CS5" s="12"/>
      <c r="CT5" s="2"/>
      <c r="CU5" s="3"/>
      <c r="CV5" s="3"/>
      <c r="CW5" s="3"/>
      <c r="CX5" s="3"/>
      <c r="CY5" s="3"/>
      <c r="CZ5" s="6">
        <f t="shared" si="34"/>
        <v>0</v>
      </c>
      <c r="DA5" s="10">
        <f t="shared" si="35"/>
        <v>0</v>
      </c>
      <c r="DB5" s="3">
        <f t="shared" si="36"/>
        <v>0</v>
      </c>
      <c r="DC5" s="11">
        <f t="shared" si="37"/>
        <v>0</v>
      </c>
      <c r="DD5" s="12"/>
      <c r="DE5" s="2"/>
      <c r="DF5" s="3"/>
      <c r="DG5" s="3"/>
      <c r="DH5" s="3"/>
      <c r="DI5" s="3"/>
      <c r="DJ5" s="3"/>
      <c r="DK5" s="6">
        <f t="shared" si="38"/>
        <v>0</v>
      </c>
      <c r="DL5" s="10">
        <f t="shared" si="39"/>
        <v>0</v>
      </c>
      <c r="DM5" s="3">
        <f t="shared" si="40"/>
        <v>0</v>
      </c>
      <c r="DN5" s="11">
        <f t="shared" si="41"/>
        <v>0</v>
      </c>
    </row>
    <row r="6" spans="1:118" ht="15">
      <c r="A6" s="33">
        <v>5</v>
      </c>
      <c r="B6" s="34">
        <v>4</v>
      </c>
      <c r="C6" s="38" t="s">
        <v>58</v>
      </c>
      <c r="D6" s="25"/>
      <c r="E6" s="9" t="s">
        <v>41</v>
      </c>
      <c r="F6" s="31">
        <f t="shared" si="0"/>
        <v>268.818599267705</v>
      </c>
      <c r="G6" s="32">
        <f t="shared" si="1"/>
        <v>209.03</v>
      </c>
      <c r="H6" s="21">
        <f t="shared" si="2"/>
        <v>138.03</v>
      </c>
      <c r="I6" s="7">
        <f t="shared" si="3"/>
        <v>10</v>
      </c>
      <c r="J6" s="23">
        <f t="shared" si="4"/>
        <v>61</v>
      </c>
      <c r="K6" s="12">
        <v>30.53</v>
      </c>
      <c r="L6" s="2"/>
      <c r="M6" s="2"/>
      <c r="N6" s="2"/>
      <c r="O6" s="2"/>
      <c r="P6" s="2"/>
      <c r="Q6" s="2"/>
      <c r="R6" s="3">
        <v>17</v>
      </c>
      <c r="S6" s="3"/>
      <c r="T6" s="3"/>
      <c r="U6" s="3"/>
      <c r="V6" s="3"/>
      <c r="W6" s="13"/>
      <c r="X6" s="6">
        <f t="shared" si="5"/>
        <v>30.53</v>
      </c>
      <c r="Y6" s="10">
        <f t="shared" si="6"/>
        <v>17</v>
      </c>
      <c r="Z6" s="3">
        <f t="shared" si="7"/>
        <v>0</v>
      </c>
      <c r="AA6" s="11">
        <f t="shared" si="8"/>
        <v>47.53</v>
      </c>
      <c r="AB6" s="30">
        <f t="shared" si="9"/>
        <v>69.997896065642735</v>
      </c>
      <c r="AC6" s="12">
        <v>21.22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 t="shared" si="10"/>
        <v>21.22</v>
      </c>
      <c r="AN6" s="10">
        <f t="shared" si="11"/>
        <v>4</v>
      </c>
      <c r="AO6" s="3">
        <f t="shared" si="12"/>
        <v>0</v>
      </c>
      <c r="AP6" s="11">
        <f t="shared" si="13"/>
        <v>25.22</v>
      </c>
      <c r="AQ6" s="30">
        <f t="shared" si="14"/>
        <v>84.813639968279148</v>
      </c>
      <c r="AR6" s="12">
        <v>37.840000000000003</v>
      </c>
      <c r="AS6" s="2"/>
      <c r="AT6" s="2"/>
      <c r="AU6" s="3">
        <v>17</v>
      </c>
      <c r="AV6" s="3"/>
      <c r="AW6" s="3"/>
      <c r="AX6" s="3"/>
      <c r="AY6" s="3"/>
      <c r="AZ6" s="3"/>
      <c r="BA6" s="6">
        <f t="shared" si="15"/>
        <v>37.840000000000003</v>
      </c>
      <c r="BB6" s="10">
        <f t="shared" si="16"/>
        <v>17</v>
      </c>
      <c r="BC6" s="3">
        <f t="shared" si="17"/>
        <v>0</v>
      </c>
      <c r="BD6" s="11">
        <f t="shared" si="18"/>
        <v>54.84</v>
      </c>
      <c r="BE6" s="30">
        <f t="shared" si="19"/>
        <v>42.396061269146607</v>
      </c>
      <c r="BF6" s="12">
        <v>48.44</v>
      </c>
      <c r="BG6" s="2"/>
      <c r="BH6" s="2"/>
      <c r="BI6" s="3">
        <v>23</v>
      </c>
      <c r="BJ6" s="3"/>
      <c r="BK6" s="3"/>
      <c r="BL6" s="3">
        <v>1</v>
      </c>
      <c r="BM6" s="3"/>
      <c r="BN6" s="3"/>
      <c r="BO6" s="6">
        <f t="shared" si="20"/>
        <v>48.44</v>
      </c>
      <c r="BP6" s="10">
        <f t="shared" si="21"/>
        <v>23</v>
      </c>
      <c r="BQ6" s="3">
        <f t="shared" si="22"/>
        <v>10</v>
      </c>
      <c r="BR6" s="11">
        <f t="shared" si="23"/>
        <v>81.44</v>
      </c>
      <c r="BS6" s="30">
        <f t="shared" si="24"/>
        <v>71.611001964636543</v>
      </c>
      <c r="BT6" s="12"/>
      <c r="BU6" s="2"/>
      <c r="BV6" s="2"/>
      <c r="BW6" s="3"/>
      <c r="BX6" s="3"/>
      <c r="BY6" s="3"/>
      <c r="BZ6" s="3"/>
      <c r="CA6" s="3"/>
      <c r="CB6" s="3"/>
      <c r="CC6" s="6">
        <f t="shared" si="25"/>
        <v>0</v>
      </c>
      <c r="CD6" s="10">
        <f t="shared" si="26"/>
        <v>0</v>
      </c>
      <c r="CE6" s="3">
        <f t="shared" si="27"/>
        <v>0</v>
      </c>
      <c r="CF6" s="11">
        <f t="shared" si="28"/>
        <v>0</v>
      </c>
      <c r="CG6" s="30" t="e">
        <f t="shared" si="29"/>
        <v>#DIV/0!</v>
      </c>
      <c r="CH6" s="12"/>
      <c r="CI6" s="2"/>
      <c r="CJ6" s="3"/>
      <c r="CK6" s="3"/>
      <c r="CL6" s="3"/>
      <c r="CM6" s="3"/>
      <c r="CN6" s="3"/>
      <c r="CO6" s="6">
        <f t="shared" si="30"/>
        <v>0</v>
      </c>
      <c r="CP6" s="10">
        <f t="shared" si="31"/>
        <v>0</v>
      </c>
      <c r="CQ6" s="3">
        <f t="shared" si="32"/>
        <v>0</v>
      </c>
      <c r="CR6" s="11">
        <f t="shared" si="33"/>
        <v>0</v>
      </c>
      <c r="CS6" s="12"/>
      <c r="CT6" s="2"/>
      <c r="CU6" s="3"/>
      <c r="CV6" s="3"/>
      <c r="CW6" s="3"/>
      <c r="CX6" s="3"/>
      <c r="CY6" s="3"/>
      <c r="CZ6" s="6">
        <f t="shared" si="34"/>
        <v>0</v>
      </c>
      <c r="DA6" s="10">
        <f t="shared" si="35"/>
        <v>0</v>
      </c>
      <c r="DB6" s="3">
        <f t="shared" si="36"/>
        <v>0</v>
      </c>
      <c r="DC6" s="11">
        <f t="shared" si="37"/>
        <v>0</v>
      </c>
      <c r="DD6" s="12"/>
      <c r="DE6" s="2"/>
      <c r="DF6" s="3"/>
      <c r="DG6" s="3"/>
      <c r="DH6" s="3"/>
      <c r="DI6" s="3"/>
      <c r="DJ6" s="3"/>
      <c r="DK6" s="6">
        <f t="shared" si="38"/>
        <v>0</v>
      </c>
      <c r="DL6" s="10">
        <f t="shared" si="39"/>
        <v>0</v>
      </c>
      <c r="DM6" s="3">
        <f t="shared" si="40"/>
        <v>0</v>
      </c>
      <c r="DN6" s="11">
        <f t="shared" si="41"/>
        <v>0</v>
      </c>
    </row>
    <row r="7" spans="1:118" ht="15">
      <c r="A7" s="33">
        <v>6</v>
      </c>
      <c r="B7" s="34">
        <v>5</v>
      </c>
      <c r="C7" s="8" t="s">
        <v>47</v>
      </c>
      <c r="D7" s="9"/>
      <c r="E7" s="9" t="s">
        <v>41</v>
      </c>
      <c r="F7" s="31">
        <f t="shared" si="0"/>
        <v>263.42236283534771</v>
      </c>
      <c r="G7" s="32">
        <f t="shared" si="1"/>
        <v>246.74</v>
      </c>
      <c r="H7" s="21">
        <f t="shared" si="2"/>
        <v>126.74</v>
      </c>
      <c r="I7" s="7">
        <f t="shared" si="3"/>
        <v>50</v>
      </c>
      <c r="J7" s="23">
        <f t="shared" si="4"/>
        <v>70</v>
      </c>
      <c r="K7" s="12">
        <v>28.67</v>
      </c>
      <c r="L7" s="2"/>
      <c r="M7" s="2"/>
      <c r="N7" s="2"/>
      <c r="O7" s="2"/>
      <c r="P7" s="2"/>
      <c r="Q7" s="2"/>
      <c r="R7" s="3">
        <v>20</v>
      </c>
      <c r="S7" s="3"/>
      <c r="T7" s="3"/>
      <c r="U7" s="3"/>
      <c r="V7" s="3"/>
      <c r="W7" s="13"/>
      <c r="X7" s="6">
        <f t="shared" si="5"/>
        <v>28.67</v>
      </c>
      <c r="Y7" s="10">
        <f t="shared" si="6"/>
        <v>20</v>
      </c>
      <c r="Z7" s="3">
        <f t="shared" si="7"/>
        <v>0</v>
      </c>
      <c r="AA7" s="11">
        <f t="shared" si="8"/>
        <v>48.67</v>
      </c>
      <c r="AB7" s="30">
        <f t="shared" si="9"/>
        <v>68.35833162112182</v>
      </c>
      <c r="AC7" s="12">
        <v>20.69</v>
      </c>
      <c r="AD7" s="2"/>
      <c r="AE7" s="2"/>
      <c r="AF7" s="2"/>
      <c r="AG7" s="3">
        <v>2</v>
      </c>
      <c r="AH7" s="3"/>
      <c r="AI7" s="3"/>
      <c r="AJ7" s="3"/>
      <c r="AK7" s="3"/>
      <c r="AL7" s="3"/>
      <c r="AM7" s="6">
        <f t="shared" si="10"/>
        <v>20.69</v>
      </c>
      <c r="AN7" s="10">
        <f t="shared" si="11"/>
        <v>2</v>
      </c>
      <c r="AO7" s="3">
        <f t="shared" si="12"/>
        <v>0</v>
      </c>
      <c r="AP7" s="11">
        <f t="shared" si="13"/>
        <v>22.69</v>
      </c>
      <c r="AQ7" s="30">
        <f t="shared" si="14"/>
        <v>94.270603790215958</v>
      </c>
      <c r="AR7" s="12">
        <v>30.22</v>
      </c>
      <c r="AS7" s="2"/>
      <c r="AT7" s="2"/>
      <c r="AU7" s="3">
        <v>40</v>
      </c>
      <c r="AV7" s="3"/>
      <c r="AW7" s="3"/>
      <c r="AX7" s="3">
        <v>3</v>
      </c>
      <c r="AY7" s="3"/>
      <c r="AZ7" s="3"/>
      <c r="BA7" s="6">
        <f t="shared" si="15"/>
        <v>30.22</v>
      </c>
      <c r="BB7" s="10">
        <f t="shared" si="16"/>
        <v>40</v>
      </c>
      <c r="BC7" s="3">
        <f t="shared" si="17"/>
        <v>30</v>
      </c>
      <c r="BD7" s="11">
        <f t="shared" si="18"/>
        <v>100.22</v>
      </c>
      <c r="BE7" s="30">
        <f t="shared" si="19"/>
        <v>23.198962282977451</v>
      </c>
      <c r="BF7" s="12">
        <v>47.16</v>
      </c>
      <c r="BG7" s="2"/>
      <c r="BH7" s="2"/>
      <c r="BI7" s="3">
        <v>8</v>
      </c>
      <c r="BJ7" s="3"/>
      <c r="BK7" s="3"/>
      <c r="BL7" s="3">
        <v>2</v>
      </c>
      <c r="BM7" s="3"/>
      <c r="BN7" s="3"/>
      <c r="BO7" s="6">
        <f t="shared" si="20"/>
        <v>47.16</v>
      </c>
      <c r="BP7" s="10">
        <f t="shared" si="21"/>
        <v>8</v>
      </c>
      <c r="BQ7" s="3">
        <f t="shared" si="22"/>
        <v>20</v>
      </c>
      <c r="BR7" s="11">
        <f t="shared" si="23"/>
        <v>75.16</v>
      </c>
      <c r="BS7" s="30">
        <f t="shared" si="24"/>
        <v>77.594465141032458</v>
      </c>
      <c r="BT7" s="12"/>
      <c r="BU7" s="2"/>
      <c r="BV7" s="2"/>
      <c r="BW7" s="3"/>
      <c r="BX7" s="3"/>
      <c r="BY7" s="3"/>
      <c r="BZ7" s="3"/>
      <c r="CA7" s="3"/>
      <c r="CB7" s="3"/>
      <c r="CC7" s="6">
        <f t="shared" si="25"/>
        <v>0</v>
      </c>
      <c r="CD7" s="10">
        <f t="shared" si="26"/>
        <v>0</v>
      </c>
      <c r="CE7" s="3">
        <f t="shared" si="27"/>
        <v>0</v>
      </c>
      <c r="CF7" s="11">
        <f t="shared" si="28"/>
        <v>0</v>
      </c>
      <c r="CG7" s="30" t="e">
        <f t="shared" si="29"/>
        <v>#DIV/0!</v>
      </c>
      <c r="CH7" s="12"/>
      <c r="CI7" s="2"/>
      <c r="CJ7" s="3"/>
      <c r="CK7" s="3"/>
      <c r="CL7" s="3"/>
      <c r="CM7" s="3"/>
      <c r="CN7" s="3"/>
      <c r="CO7" s="6">
        <f t="shared" si="30"/>
        <v>0</v>
      </c>
      <c r="CP7" s="10">
        <f t="shared" si="31"/>
        <v>0</v>
      </c>
      <c r="CQ7" s="3">
        <f t="shared" si="32"/>
        <v>0</v>
      </c>
      <c r="CR7" s="11">
        <f t="shared" si="33"/>
        <v>0</v>
      </c>
      <c r="CS7" s="12"/>
      <c r="CT7" s="2"/>
      <c r="CU7" s="3"/>
      <c r="CV7" s="3"/>
      <c r="CW7" s="3"/>
      <c r="CX7" s="3"/>
      <c r="CY7" s="3"/>
      <c r="CZ7" s="6">
        <f t="shared" si="34"/>
        <v>0</v>
      </c>
      <c r="DA7" s="10">
        <f t="shared" si="35"/>
        <v>0</v>
      </c>
      <c r="DB7" s="3">
        <f t="shared" si="36"/>
        <v>0</v>
      </c>
      <c r="DC7" s="11">
        <f t="shared" si="37"/>
        <v>0</v>
      </c>
      <c r="DD7" s="12"/>
      <c r="DE7" s="2"/>
      <c r="DF7" s="3"/>
      <c r="DG7" s="3"/>
      <c r="DH7" s="3"/>
      <c r="DI7" s="3"/>
      <c r="DJ7" s="3"/>
      <c r="DK7" s="6">
        <f t="shared" si="38"/>
        <v>0</v>
      </c>
      <c r="DL7" s="10">
        <f t="shared" si="39"/>
        <v>0</v>
      </c>
      <c r="DM7" s="3">
        <f t="shared" si="40"/>
        <v>0</v>
      </c>
      <c r="DN7" s="11">
        <f t="shared" si="41"/>
        <v>0</v>
      </c>
    </row>
    <row r="8" spans="1:118" ht="15">
      <c r="A8" s="33">
        <v>7</v>
      </c>
      <c r="B8" s="34">
        <v>6</v>
      </c>
      <c r="C8" s="38" t="s">
        <v>56</v>
      </c>
      <c r="D8" s="9"/>
      <c r="E8" s="9" t="s">
        <v>41</v>
      </c>
      <c r="F8" s="31">
        <f t="shared" si="0"/>
        <v>262.20337581540764</v>
      </c>
      <c r="G8" s="32">
        <f t="shared" si="1"/>
        <v>201.19</v>
      </c>
      <c r="H8" s="21">
        <f t="shared" si="2"/>
        <v>150.19</v>
      </c>
      <c r="I8" s="7">
        <f t="shared" si="3"/>
        <v>20</v>
      </c>
      <c r="J8" s="23">
        <f t="shared" si="4"/>
        <v>31</v>
      </c>
      <c r="K8" s="12">
        <v>34.659999999999997</v>
      </c>
      <c r="L8" s="2"/>
      <c r="M8" s="2"/>
      <c r="N8" s="2"/>
      <c r="O8" s="2"/>
      <c r="P8" s="2"/>
      <c r="Q8" s="2"/>
      <c r="R8" s="3">
        <v>11</v>
      </c>
      <c r="S8" s="3">
        <v>1</v>
      </c>
      <c r="T8" s="3"/>
      <c r="U8" s="3"/>
      <c r="V8" s="3"/>
      <c r="W8" s="13"/>
      <c r="X8" s="6">
        <f t="shared" si="5"/>
        <v>34.659999999999997</v>
      </c>
      <c r="Y8" s="10">
        <f t="shared" si="6"/>
        <v>11</v>
      </c>
      <c r="Z8" s="3">
        <f t="shared" si="7"/>
        <v>5</v>
      </c>
      <c r="AA8" s="11">
        <f t="shared" si="8"/>
        <v>50.66</v>
      </c>
      <c r="AB8" s="30">
        <f t="shared" si="9"/>
        <v>65.673114883537309</v>
      </c>
      <c r="AC8" s="12">
        <v>27</v>
      </c>
      <c r="AD8" s="2"/>
      <c r="AE8" s="2"/>
      <c r="AF8" s="2"/>
      <c r="AG8" s="3">
        <v>12</v>
      </c>
      <c r="AH8" s="3"/>
      <c r="AI8" s="3"/>
      <c r="AJ8" s="3">
        <v>1</v>
      </c>
      <c r="AK8" s="3"/>
      <c r="AL8" s="3"/>
      <c r="AM8" s="6">
        <f t="shared" si="10"/>
        <v>27</v>
      </c>
      <c r="AN8" s="10">
        <f t="shared" si="11"/>
        <v>12</v>
      </c>
      <c r="AO8" s="3">
        <f t="shared" si="12"/>
        <v>10</v>
      </c>
      <c r="AP8" s="11">
        <f t="shared" si="13"/>
        <v>49</v>
      </c>
      <c r="AQ8" s="30">
        <f t="shared" si="14"/>
        <v>43.653061224489797</v>
      </c>
      <c r="AR8" s="12">
        <v>38.270000000000003</v>
      </c>
      <c r="AS8" s="2"/>
      <c r="AT8" s="2"/>
      <c r="AU8" s="3">
        <v>1</v>
      </c>
      <c r="AV8" s="3"/>
      <c r="AW8" s="3"/>
      <c r="AX8" s="3"/>
      <c r="AY8" s="3"/>
      <c r="AZ8" s="3"/>
      <c r="BA8" s="6">
        <f t="shared" si="15"/>
        <v>38.270000000000003</v>
      </c>
      <c r="BB8" s="10">
        <f t="shared" si="16"/>
        <v>1</v>
      </c>
      <c r="BC8" s="3">
        <f t="shared" si="17"/>
        <v>0</v>
      </c>
      <c r="BD8" s="11">
        <f t="shared" si="18"/>
        <v>39.270000000000003</v>
      </c>
      <c r="BE8" s="30">
        <f t="shared" si="19"/>
        <v>59.205500381970964</v>
      </c>
      <c r="BF8" s="12">
        <v>50.26</v>
      </c>
      <c r="BG8" s="2"/>
      <c r="BH8" s="2"/>
      <c r="BI8" s="3">
        <v>7</v>
      </c>
      <c r="BJ8" s="3">
        <v>1</v>
      </c>
      <c r="BK8" s="3"/>
      <c r="BL8" s="3"/>
      <c r="BM8" s="3"/>
      <c r="BN8" s="3"/>
      <c r="BO8" s="6">
        <f t="shared" si="20"/>
        <v>50.26</v>
      </c>
      <c r="BP8" s="10">
        <f t="shared" si="21"/>
        <v>7</v>
      </c>
      <c r="BQ8" s="3">
        <f t="shared" si="22"/>
        <v>5</v>
      </c>
      <c r="BR8" s="11">
        <f t="shared" si="23"/>
        <v>62.26</v>
      </c>
      <c r="BS8" s="30">
        <f t="shared" si="24"/>
        <v>93.671699325409577</v>
      </c>
      <c r="BT8" s="12"/>
      <c r="BU8" s="2"/>
      <c r="BV8" s="2"/>
      <c r="BW8" s="3"/>
      <c r="BX8" s="3"/>
      <c r="BY8" s="3"/>
      <c r="BZ8" s="3"/>
      <c r="CA8" s="3"/>
      <c r="CB8" s="3"/>
      <c r="CC8" s="6">
        <f t="shared" si="25"/>
        <v>0</v>
      </c>
      <c r="CD8" s="10">
        <f t="shared" si="26"/>
        <v>0</v>
      </c>
      <c r="CE8" s="3">
        <f t="shared" si="27"/>
        <v>0</v>
      </c>
      <c r="CF8" s="11">
        <f t="shared" si="28"/>
        <v>0</v>
      </c>
      <c r="CG8" s="30" t="e">
        <f t="shared" si="29"/>
        <v>#DIV/0!</v>
      </c>
      <c r="CH8" s="12"/>
      <c r="CI8" s="2"/>
      <c r="CJ8" s="3"/>
      <c r="CK8" s="3"/>
      <c r="CL8" s="3"/>
      <c r="CM8" s="3"/>
      <c r="CN8" s="3"/>
      <c r="CO8" s="6">
        <f t="shared" si="30"/>
        <v>0</v>
      </c>
      <c r="CP8" s="10">
        <f t="shared" si="31"/>
        <v>0</v>
      </c>
      <c r="CQ8" s="3">
        <f t="shared" si="32"/>
        <v>0</v>
      </c>
      <c r="CR8" s="11">
        <f t="shared" si="33"/>
        <v>0</v>
      </c>
      <c r="CS8" s="12"/>
      <c r="CT8" s="2"/>
      <c r="CU8" s="3"/>
      <c r="CV8" s="3"/>
      <c r="CW8" s="3"/>
      <c r="CX8" s="3"/>
      <c r="CY8" s="3"/>
      <c r="CZ8" s="6">
        <f t="shared" si="34"/>
        <v>0</v>
      </c>
      <c r="DA8" s="10">
        <f t="shared" si="35"/>
        <v>0</v>
      </c>
      <c r="DB8" s="3">
        <f t="shared" si="36"/>
        <v>0</v>
      </c>
      <c r="DC8" s="11">
        <f t="shared" si="37"/>
        <v>0</v>
      </c>
      <c r="DD8" s="12"/>
      <c r="DE8" s="2"/>
      <c r="DF8" s="3"/>
      <c r="DG8" s="3"/>
      <c r="DH8" s="3"/>
      <c r="DI8" s="3"/>
      <c r="DJ8" s="3"/>
      <c r="DK8" s="6">
        <f t="shared" si="38"/>
        <v>0</v>
      </c>
      <c r="DL8" s="10">
        <f t="shared" si="39"/>
        <v>0</v>
      </c>
      <c r="DM8" s="3">
        <f t="shared" si="40"/>
        <v>0</v>
      </c>
      <c r="DN8" s="11">
        <f t="shared" si="41"/>
        <v>0</v>
      </c>
    </row>
    <row r="9" spans="1:118" ht="15">
      <c r="A9" s="33">
        <v>8</v>
      </c>
      <c r="B9" s="34">
        <v>7</v>
      </c>
      <c r="C9" s="38" t="s">
        <v>51</v>
      </c>
      <c r="D9" s="25"/>
      <c r="E9" s="9" t="s">
        <v>41</v>
      </c>
      <c r="F9" s="31">
        <f t="shared" si="0"/>
        <v>255.25590621586213</v>
      </c>
      <c r="G9" s="32">
        <f t="shared" si="1"/>
        <v>242.65</v>
      </c>
      <c r="H9" s="21">
        <f t="shared" si="2"/>
        <v>145.65</v>
      </c>
      <c r="I9" s="7">
        <f t="shared" si="3"/>
        <v>25</v>
      </c>
      <c r="J9" s="23">
        <f t="shared" si="4"/>
        <v>72</v>
      </c>
      <c r="K9" s="12">
        <v>39.99</v>
      </c>
      <c r="L9" s="2"/>
      <c r="M9" s="2"/>
      <c r="N9" s="2"/>
      <c r="O9" s="2"/>
      <c r="P9" s="2"/>
      <c r="Q9" s="2"/>
      <c r="R9" s="3">
        <v>35</v>
      </c>
      <c r="S9" s="3">
        <v>1</v>
      </c>
      <c r="T9" s="3"/>
      <c r="U9" s="3">
        <v>1</v>
      </c>
      <c r="V9" s="3"/>
      <c r="W9" s="13"/>
      <c r="X9" s="6">
        <f t="shared" si="5"/>
        <v>39.99</v>
      </c>
      <c r="Y9" s="10">
        <f t="shared" si="6"/>
        <v>35</v>
      </c>
      <c r="Z9" s="3">
        <f t="shared" si="7"/>
        <v>15</v>
      </c>
      <c r="AA9" s="11">
        <f t="shared" si="8"/>
        <v>89.990000000000009</v>
      </c>
      <c r="AB9" s="30">
        <f t="shared" si="9"/>
        <v>36.970774530503384</v>
      </c>
      <c r="AC9" s="12">
        <v>20.6</v>
      </c>
      <c r="AD9" s="2"/>
      <c r="AE9" s="2"/>
      <c r="AF9" s="2"/>
      <c r="AG9" s="3">
        <v>1</v>
      </c>
      <c r="AH9" s="3"/>
      <c r="AI9" s="3"/>
      <c r="AJ9" s="3"/>
      <c r="AK9" s="3"/>
      <c r="AL9" s="3"/>
      <c r="AM9" s="6">
        <f t="shared" si="10"/>
        <v>20.6</v>
      </c>
      <c r="AN9" s="10">
        <f t="shared" si="11"/>
        <v>1</v>
      </c>
      <c r="AO9" s="3">
        <f t="shared" si="12"/>
        <v>0</v>
      </c>
      <c r="AP9" s="11">
        <f t="shared" si="13"/>
        <v>21.6</v>
      </c>
      <c r="AQ9" s="30">
        <f t="shared" si="14"/>
        <v>99.027777777777771</v>
      </c>
      <c r="AR9" s="12">
        <v>39.14</v>
      </c>
      <c r="AS9" s="2"/>
      <c r="AT9" s="2"/>
      <c r="AU9" s="3">
        <v>17</v>
      </c>
      <c r="AV9" s="3"/>
      <c r="AW9" s="3"/>
      <c r="AX9" s="3"/>
      <c r="AY9" s="3"/>
      <c r="AZ9" s="3"/>
      <c r="BA9" s="6">
        <f t="shared" si="15"/>
        <v>39.14</v>
      </c>
      <c r="BB9" s="10">
        <f t="shared" si="16"/>
        <v>17</v>
      </c>
      <c r="BC9" s="3">
        <f t="shared" si="17"/>
        <v>0</v>
      </c>
      <c r="BD9" s="11">
        <f t="shared" si="18"/>
        <v>56.14</v>
      </c>
      <c r="BE9" s="30">
        <f t="shared" si="19"/>
        <v>41.414321339508369</v>
      </c>
      <c r="BF9" s="12">
        <v>45.92</v>
      </c>
      <c r="BG9" s="2"/>
      <c r="BH9" s="2"/>
      <c r="BI9" s="3">
        <v>19</v>
      </c>
      <c r="BJ9" s="3"/>
      <c r="BK9" s="3"/>
      <c r="BL9" s="3">
        <v>1</v>
      </c>
      <c r="BM9" s="3"/>
      <c r="BN9" s="3"/>
      <c r="BO9" s="6">
        <f t="shared" si="20"/>
        <v>45.92</v>
      </c>
      <c r="BP9" s="10">
        <f t="shared" si="21"/>
        <v>19</v>
      </c>
      <c r="BQ9" s="3">
        <f t="shared" si="22"/>
        <v>10</v>
      </c>
      <c r="BR9" s="11">
        <f t="shared" si="23"/>
        <v>74.92</v>
      </c>
      <c r="BS9" s="30">
        <f t="shared" si="24"/>
        <v>77.843032568072616</v>
      </c>
      <c r="BT9" s="12"/>
      <c r="BU9" s="2"/>
      <c r="BV9" s="2"/>
      <c r="BW9" s="3"/>
      <c r="BX9" s="3"/>
      <c r="BY9" s="3"/>
      <c r="BZ9" s="3"/>
      <c r="CA9" s="3"/>
      <c r="CB9" s="3"/>
      <c r="CC9" s="6">
        <f t="shared" si="25"/>
        <v>0</v>
      </c>
      <c r="CD9" s="10">
        <f t="shared" si="26"/>
        <v>0</v>
      </c>
      <c r="CE9" s="3">
        <f t="shared" si="27"/>
        <v>0</v>
      </c>
      <c r="CF9" s="11">
        <f t="shared" si="28"/>
        <v>0</v>
      </c>
      <c r="CG9" s="30" t="e">
        <f t="shared" si="29"/>
        <v>#DIV/0!</v>
      </c>
      <c r="CH9" s="12"/>
      <c r="CI9" s="2"/>
      <c r="CJ9" s="3"/>
      <c r="CK9" s="3"/>
      <c r="CL9" s="3"/>
      <c r="CM9" s="3"/>
      <c r="CN9" s="3"/>
      <c r="CO9" s="6">
        <f t="shared" si="30"/>
        <v>0</v>
      </c>
      <c r="CP9" s="10">
        <f t="shared" si="31"/>
        <v>0</v>
      </c>
      <c r="CQ9" s="3">
        <f t="shared" si="32"/>
        <v>0</v>
      </c>
      <c r="CR9" s="11">
        <f t="shared" si="33"/>
        <v>0</v>
      </c>
      <c r="CS9" s="12"/>
      <c r="CT9" s="2"/>
      <c r="CU9" s="3"/>
      <c r="CV9" s="3"/>
      <c r="CW9" s="3"/>
      <c r="CX9" s="3"/>
      <c r="CY9" s="3"/>
      <c r="CZ9" s="6">
        <f t="shared" si="34"/>
        <v>0</v>
      </c>
      <c r="DA9" s="10">
        <f t="shared" si="35"/>
        <v>0</v>
      </c>
      <c r="DB9" s="3">
        <f t="shared" si="36"/>
        <v>0</v>
      </c>
      <c r="DC9" s="11">
        <f t="shared" si="37"/>
        <v>0</v>
      </c>
      <c r="DD9" s="12"/>
      <c r="DE9" s="2"/>
      <c r="DF9" s="3"/>
      <c r="DG9" s="3"/>
      <c r="DH9" s="3"/>
      <c r="DI9" s="3"/>
      <c r="DJ9" s="3"/>
      <c r="DK9" s="6">
        <f t="shared" si="38"/>
        <v>0</v>
      </c>
      <c r="DL9" s="10">
        <f t="shared" si="39"/>
        <v>0</v>
      </c>
      <c r="DM9" s="3">
        <f t="shared" si="40"/>
        <v>0</v>
      </c>
      <c r="DN9" s="11">
        <f t="shared" si="41"/>
        <v>0</v>
      </c>
    </row>
    <row r="10" spans="1:118" ht="15">
      <c r="A10" s="33">
        <v>9</v>
      </c>
      <c r="B10" s="34">
        <v>8</v>
      </c>
      <c r="C10" s="8" t="s">
        <v>53</v>
      </c>
      <c r="D10" s="25"/>
      <c r="E10" s="9" t="s">
        <v>41</v>
      </c>
      <c r="F10" s="31">
        <f t="shared" si="0"/>
        <v>254.90166777410477</v>
      </c>
      <c r="G10" s="32">
        <f t="shared" si="1"/>
        <v>232.35999999999999</v>
      </c>
      <c r="H10" s="21">
        <f t="shared" si="2"/>
        <v>168.35999999999999</v>
      </c>
      <c r="I10" s="7">
        <f t="shared" si="3"/>
        <v>20</v>
      </c>
      <c r="J10" s="23">
        <f t="shared" si="4"/>
        <v>44</v>
      </c>
      <c r="K10" s="12">
        <v>41.39</v>
      </c>
      <c r="L10" s="2"/>
      <c r="M10" s="2"/>
      <c r="N10" s="2"/>
      <c r="O10" s="2"/>
      <c r="P10" s="2"/>
      <c r="Q10" s="2"/>
      <c r="R10" s="3">
        <v>19</v>
      </c>
      <c r="S10" s="3"/>
      <c r="T10" s="3"/>
      <c r="U10" s="3"/>
      <c r="V10" s="3"/>
      <c r="W10" s="13"/>
      <c r="X10" s="6">
        <f t="shared" si="5"/>
        <v>41.39</v>
      </c>
      <c r="Y10" s="10">
        <f t="shared" si="6"/>
        <v>19</v>
      </c>
      <c r="Z10" s="3">
        <f t="shared" si="7"/>
        <v>0</v>
      </c>
      <c r="AA10" s="11">
        <f t="shared" si="8"/>
        <v>60.39</v>
      </c>
      <c r="AB10" s="30">
        <f t="shared" si="9"/>
        <v>55.091902632886239</v>
      </c>
      <c r="AC10" s="12">
        <v>24.16</v>
      </c>
      <c r="AD10" s="2"/>
      <c r="AE10" s="2"/>
      <c r="AF10" s="2"/>
      <c r="AG10" s="3">
        <v>1</v>
      </c>
      <c r="AH10" s="3"/>
      <c r="AI10" s="3"/>
      <c r="AJ10" s="3"/>
      <c r="AK10" s="3"/>
      <c r="AL10" s="3"/>
      <c r="AM10" s="6">
        <f t="shared" si="10"/>
        <v>24.16</v>
      </c>
      <c r="AN10" s="10">
        <f t="shared" si="11"/>
        <v>1</v>
      </c>
      <c r="AO10" s="3">
        <f t="shared" si="12"/>
        <v>0</v>
      </c>
      <c r="AP10" s="11">
        <f t="shared" si="13"/>
        <v>25.16</v>
      </c>
      <c r="AQ10" s="30">
        <f t="shared" si="14"/>
        <v>85.015898251192368</v>
      </c>
      <c r="AR10" s="12">
        <v>40.270000000000003</v>
      </c>
      <c r="AS10" s="2"/>
      <c r="AT10" s="2"/>
      <c r="AU10" s="3">
        <v>18</v>
      </c>
      <c r="AV10" s="3"/>
      <c r="AW10" s="3">
        <v>2</v>
      </c>
      <c r="AX10" s="3"/>
      <c r="AY10" s="3"/>
      <c r="AZ10" s="3"/>
      <c r="BA10" s="6">
        <f t="shared" si="15"/>
        <v>40.270000000000003</v>
      </c>
      <c r="BB10" s="10">
        <f t="shared" si="16"/>
        <v>18</v>
      </c>
      <c r="BC10" s="3">
        <f t="shared" si="17"/>
        <v>20</v>
      </c>
      <c r="BD10" s="11">
        <f t="shared" si="18"/>
        <v>78.27000000000001</v>
      </c>
      <c r="BE10" s="30">
        <f t="shared" si="19"/>
        <v>29.704867765427363</v>
      </c>
      <c r="BF10" s="12">
        <v>62.54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 t="shared" si="20"/>
        <v>62.54</v>
      </c>
      <c r="BP10" s="10">
        <f t="shared" si="21"/>
        <v>6</v>
      </c>
      <c r="BQ10" s="3">
        <f t="shared" si="22"/>
        <v>0</v>
      </c>
      <c r="BR10" s="11">
        <f t="shared" si="23"/>
        <v>68.539999999999992</v>
      </c>
      <c r="BS10" s="30">
        <f t="shared" si="24"/>
        <v>85.088999124598786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 t="shared" si="25"/>
        <v>0</v>
      </c>
      <c r="CD10" s="10">
        <f t="shared" si="26"/>
        <v>0</v>
      </c>
      <c r="CE10" s="3">
        <f t="shared" si="27"/>
        <v>0</v>
      </c>
      <c r="CF10" s="11">
        <f t="shared" si="28"/>
        <v>0</v>
      </c>
      <c r="CG10" s="30" t="e">
        <f t="shared" si="29"/>
        <v>#DIV/0!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>
      <c r="A11" s="33">
        <v>10</v>
      </c>
      <c r="B11" s="34">
        <v>9</v>
      </c>
      <c r="C11" s="38" t="s">
        <v>72</v>
      </c>
      <c r="D11" s="25"/>
      <c r="E11" s="9" t="s">
        <v>41</v>
      </c>
      <c r="F11" s="31">
        <f t="shared" si="0"/>
        <v>245.44110593595829</v>
      </c>
      <c r="G11" s="32">
        <f t="shared" si="1"/>
        <v>244.38</v>
      </c>
      <c r="H11" s="21">
        <f t="shared" si="2"/>
        <v>138.38</v>
      </c>
      <c r="I11" s="7">
        <f t="shared" si="3"/>
        <v>50</v>
      </c>
      <c r="J11" s="23">
        <f t="shared" si="4"/>
        <v>56</v>
      </c>
      <c r="K11" s="26">
        <v>35.97</v>
      </c>
      <c r="L11" s="2"/>
      <c r="M11" s="2"/>
      <c r="N11" s="2"/>
      <c r="O11" s="2"/>
      <c r="P11" s="2"/>
      <c r="Q11" s="2"/>
      <c r="R11" s="3">
        <v>26</v>
      </c>
      <c r="S11" s="3"/>
      <c r="T11" s="3"/>
      <c r="U11" s="3">
        <v>2</v>
      </c>
      <c r="V11" s="3"/>
      <c r="W11" s="13"/>
      <c r="X11" s="6">
        <f t="shared" si="5"/>
        <v>35.97</v>
      </c>
      <c r="Y11" s="10">
        <f t="shared" si="6"/>
        <v>26</v>
      </c>
      <c r="Z11" s="3">
        <f t="shared" si="7"/>
        <v>20</v>
      </c>
      <c r="AA11" s="11">
        <f t="shared" si="8"/>
        <v>81.97</v>
      </c>
      <c r="AB11" s="30">
        <f t="shared" si="9"/>
        <v>40.588020007319749</v>
      </c>
      <c r="AC11" s="12">
        <v>21.38</v>
      </c>
      <c r="AD11" s="2"/>
      <c r="AE11" s="2"/>
      <c r="AF11" s="2"/>
      <c r="AG11" s="3">
        <v>4</v>
      </c>
      <c r="AH11" s="3"/>
      <c r="AI11" s="3"/>
      <c r="AJ11" s="3"/>
      <c r="AK11" s="3"/>
      <c r="AL11" s="3"/>
      <c r="AM11" s="6">
        <f t="shared" si="10"/>
        <v>21.38</v>
      </c>
      <c r="AN11" s="10">
        <f t="shared" si="11"/>
        <v>4</v>
      </c>
      <c r="AO11" s="3">
        <f t="shared" si="12"/>
        <v>0</v>
      </c>
      <c r="AP11" s="11">
        <f t="shared" si="13"/>
        <v>25.38</v>
      </c>
      <c r="AQ11" s="30">
        <f t="shared" si="14"/>
        <v>84.27895981087471</v>
      </c>
      <c r="AR11" s="12">
        <v>35.520000000000003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 t="shared" si="15"/>
        <v>35.520000000000003</v>
      </c>
      <c r="BB11" s="10">
        <f t="shared" si="16"/>
        <v>2</v>
      </c>
      <c r="BC11" s="3">
        <f t="shared" si="17"/>
        <v>0</v>
      </c>
      <c r="BD11" s="11">
        <f t="shared" si="18"/>
        <v>37.520000000000003</v>
      </c>
      <c r="BE11" s="30">
        <f t="shared" si="19"/>
        <v>61.966950959488265</v>
      </c>
      <c r="BF11" s="12">
        <v>45.51</v>
      </c>
      <c r="BG11" s="2"/>
      <c r="BH11" s="2"/>
      <c r="BI11" s="3">
        <v>24</v>
      </c>
      <c r="BJ11" s="3"/>
      <c r="BK11" s="3"/>
      <c r="BL11" s="3">
        <v>3</v>
      </c>
      <c r="BM11" s="3"/>
      <c r="BN11" s="3"/>
      <c r="BO11" s="6">
        <f t="shared" si="20"/>
        <v>45.51</v>
      </c>
      <c r="BP11" s="10">
        <f t="shared" si="21"/>
        <v>24</v>
      </c>
      <c r="BQ11" s="3">
        <f t="shared" si="22"/>
        <v>30</v>
      </c>
      <c r="BR11" s="11">
        <f t="shared" si="23"/>
        <v>99.509999999999991</v>
      </c>
      <c r="BS11" s="30">
        <f t="shared" si="24"/>
        <v>58.60717515827556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si="25"/>
        <v>0</v>
      </c>
      <c r="CD11" s="10">
        <f t="shared" si="26"/>
        <v>0</v>
      </c>
      <c r="CE11" s="3">
        <f t="shared" si="27"/>
        <v>0</v>
      </c>
      <c r="CF11" s="11">
        <f t="shared" si="28"/>
        <v>0</v>
      </c>
      <c r="CG11" s="30" t="e">
        <f t="shared" si="29"/>
        <v>#DIV/0!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>
      <c r="A12" s="33">
        <v>11</v>
      </c>
      <c r="B12" s="34">
        <v>10</v>
      </c>
      <c r="C12" s="38" t="s">
        <v>57</v>
      </c>
      <c r="D12" s="25"/>
      <c r="E12" s="9" t="s">
        <v>41</v>
      </c>
      <c r="F12" s="31">
        <f t="shared" si="0"/>
        <v>220.5212129935648</v>
      </c>
      <c r="G12" s="32">
        <f t="shared" si="1"/>
        <v>268.96000000000004</v>
      </c>
      <c r="H12" s="21">
        <f t="shared" si="2"/>
        <v>181.96</v>
      </c>
      <c r="I12" s="7">
        <f t="shared" si="3"/>
        <v>50</v>
      </c>
      <c r="J12" s="23">
        <f t="shared" si="4"/>
        <v>37</v>
      </c>
      <c r="K12" s="12">
        <v>38.65</v>
      </c>
      <c r="L12" s="2"/>
      <c r="M12" s="2"/>
      <c r="N12" s="2"/>
      <c r="O12" s="2"/>
      <c r="P12" s="2"/>
      <c r="Q12" s="2"/>
      <c r="R12" s="3">
        <v>9</v>
      </c>
      <c r="S12" s="3"/>
      <c r="T12" s="3"/>
      <c r="U12" s="3"/>
      <c r="V12" s="3"/>
      <c r="W12" s="13"/>
      <c r="X12" s="6">
        <f t="shared" si="5"/>
        <v>38.65</v>
      </c>
      <c r="Y12" s="10">
        <f t="shared" si="6"/>
        <v>9</v>
      </c>
      <c r="Z12" s="3">
        <f t="shared" si="7"/>
        <v>0</v>
      </c>
      <c r="AA12" s="11">
        <f t="shared" si="8"/>
        <v>47.65</v>
      </c>
      <c r="AB12" s="30">
        <f t="shared" si="9"/>
        <v>69.821615949632729</v>
      </c>
      <c r="AC12" s="12">
        <v>29.03</v>
      </c>
      <c r="AD12" s="2"/>
      <c r="AE12" s="2"/>
      <c r="AF12" s="2"/>
      <c r="AG12" s="3">
        <v>3</v>
      </c>
      <c r="AH12" s="3"/>
      <c r="AI12" s="3"/>
      <c r="AJ12" s="3"/>
      <c r="AK12" s="3"/>
      <c r="AL12" s="3"/>
      <c r="AM12" s="6">
        <f t="shared" si="10"/>
        <v>29.03</v>
      </c>
      <c r="AN12" s="10">
        <f t="shared" si="11"/>
        <v>3</v>
      </c>
      <c r="AO12" s="3">
        <f t="shared" si="12"/>
        <v>0</v>
      </c>
      <c r="AP12" s="11">
        <f t="shared" si="13"/>
        <v>32.03</v>
      </c>
      <c r="AQ12" s="30">
        <f t="shared" si="14"/>
        <v>66.781142678738675</v>
      </c>
      <c r="AR12" s="12">
        <v>49.68</v>
      </c>
      <c r="AS12" s="2"/>
      <c r="AT12" s="2"/>
      <c r="AU12" s="3">
        <v>13</v>
      </c>
      <c r="AV12" s="3">
        <v>1</v>
      </c>
      <c r="AW12" s="3">
        <v>1</v>
      </c>
      <c r="AX12" s="3">
        <v>1</v>
      </c>
      <c r="AY12" s="3"/>
      <c r="AZ12" s="3"/>
      <c r="BA12" s="6">
        <f t="shared" si="15"/>
        <v>49.68</v>
      </c>
      <c r="BB12" s="10">
        <f t="shared" si="16"/>
        <v>13</v>
      </c>
      <c r="BC12" s="3">
        <f t="shared" si="17"/>
        <v>25</v>
      </c>
      <c r="BD12" s="11">
        <f t="shared" si="18"/>
        <v>87.68</v>
      </c>
      <c r="BE12" s="30">
        <f t="shared" si="19"/>
        <v>26.516879562043794</v>
      </c>
      <c r="BF12" s="12">
        <v>64.599999999999994</v>
      </c>
      <c r="BG12" s="2"/>
      <c r="BH12" s="2"/>
      <c r="BI12" s="3">
        <v>12</v>
      </c>
      <c r="BJ12" s="3">
        <v>1</v>
      </c>
      <c r="BK12" s="3"/>
      <c r="BL12" s="3">
        <v>2</v>
      </c>
      <c r="BM12" s="3"/>
      <c r="BN12" s="3"/>
      <c r="BO12" s="6">
        <f t="shared" si="20"/>
        <v>64.599999999999994</v>
      </c>
      <c r="BP12" s="10">
        <f t="shared" si="21"/>
        <v>12</v>
      </c>
      <c r="BQ12" s="3">
        <f t="shared" si="22"/>
        <v>25</v>
      </c>
      <c r="BR12" s="11">
        <f t="shared" si="23"/>
        <v>101.6</v>
      </c>
      <c r="BS12" s="30">
        <f t="shared" si="24"/>
        <v>57.401574803149614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25"/>
        <v>0</v>
      </c>
      <c r="CD12" s="10">
        <f t="shared" si="26"/>
        <v>0</v>
      </c>
      <c r="CE12" s="3">
        <f t="shared" si="27"/>
        <v>0</v>
      </c>
      <c r="CF12" s="11">
        <f t="shared" si="28"/>
        <v>0</v>
      </c>
      <c r="CG12" s="30" t="e">
        <f t="shared" si="29"/>
        <v>#DIV/0!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>
      <c r="A13" s="33">
        <v>12</v>
      </c>
      <c r="B13" s="34">
        <v>11</v>
      </c>
      <c r="C13" s="38" t="s">
        <v>48</v>
      </c>
      <c r="D13" s="25"/>
      <c r="E13" s="9" t="s">
        <v>41</v>
      </c>
      <c r="F13" s="31">
        <f t="shared" si="0"/>
        <v>217.06875780900651</v>
      </c>
      <c r="G13" s="32">
        <f t="shared" si="1"/>
        <v>258.52</v>
      </c>
      <c r="H13" s="21">
        <f t="shared" si="2"/>
        <v>190.51999999999998</v>
      </c>
      <c r="I13" s="7">
        <f t="shared" si="3"/>
        <v>40</v>
      </c>
      <c r="J13" s="23">
        <f t="shared" si="4"/>
        <v>28</v>
      </c>
      <c r="K13" s="12">
        <v>40.07</v>
      </c>
      <c r="L13" s="2"/>
      <c r="M13" s="2"/>
      <c r="N13" s="2"/>
      <c r="O13" s="2"/>
      <c r="P13" s="2"/>
      <c r="Q13" s="2"/>
      <c r="R13" s="3">
        <v>7</v>
      </c>
      <c r="S13" s="3"/>
      <c r="T13" s="3"/>
      <c r="U13" s="3"/>
      <c r="V13" s="3"/>
      <c r="W13" s="13"/>
      <c r="X13" s="6">
        <f t="shared" si="5"/>
        <v>40.07</v>
      </c>
      <c r="Y13" s="10">
        <f t="shared" si="6"/>
        <v>7</v>
      </c>
      <c r="Z13" s="3">
        <f t="shared" si="7"/>
        <v>0</v>
      </c>
      <c r="AA13" s="11">
        <f t="shared" si="8"/>
        <v>47.07</v>
      </c>
      <c r="AB13" s="30">
        <f t="shared" si="9"/>
        <v>70.681963033779468</v>
      </c>
      <c r="AC13" s="12">
        <v>38.22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 t="shared" si="10"/>
        <v>38.22</v>
      </c>
      <c r="AN13" s="10">
        <f t="shared" si="11"/>
        <v>0</v>
      </c>
      <c r="AO13" s="3">
        <f t="shared" si="12"/>
        <v>0</v>
      </c>
      <c r="AP13" s="11">
        <f t="shared" si="13"/>
        <v>38.22</v>
      </c>
      <c r="AQ13" s="30">
        <f t="shared" si="14"/>
        <v>55.965463108320257</v>
      </c>
      <c r="AR13" s="12">
        <v>50.26</v>
      </c>
      <c r="AS13" s="2"/>
      <c r="AT13" s="2"/>
      <c r="AU13" s="3">
        <v>15</v>
      </c>
      <c r="AV13" s="3"/>
      <c r="AW13" s="3"/>
      <c r="AX13" s="3">
        <v>1</v>
      </c>
      <c r="AY13" s="3"/>
      <c r="AZ13" s="3"/>
      <c r="BA13" s="6">
        <f t="shared" si="15"/>
        <v>50.26</v>
      </c>
      <c r="BB13" s="10">
        <f t="shared" si="16"/>
        <v>15</v>
      </c>
      <c r="BC13" s="3">
        <f t="shared" si="17"/>
        <v>10</v>
      </c>
      <c r="BD13" s="11">
        <f t="shared" si="18"/>
        <v>75.259999999999991</v>
      </c>
      <c r="BE13" s="30">
        <f t="shared" si="19"/>
        <v>30.892904597395699</v>
      </c>
      <c r="BF13" s="12">
        <v>61.97</v>
      </c>
      <c r="BG13" s="2"/>
      <c r="BH13" s="2"/>
      <c r="BI13" s="3">
        <v>6</v>
      </c>
      <c r="BJ13" s="3">
        <v>2</v>
      </c>
      <c r="BK13" s="3"/>
      <c r="BL13" s="3">
        <v>2</v>
      </c>
      <c r="BM13" s="3"/>
      <c r="BN13" s="3"/>
      <c r="BO13" s="6">
        <f t="shared" si="20"/>
        <v>61.97</v>
      </c>
      <c r="BP13" s="10">
        <f t="shared" si="21"/>
        <v>6</v>
      </c>
      <c r="BQ13" s="3">
        <f t="shared" si="22"/>
        <v>30</v>
      </c>
      <c r="BR13" s="11">
        <f t="shared" si="23"/>
        <v>97.97</v>
      </c>
      <c r="BS13" s="30">
        <f t="shared" si="24"/>
        <v>59.528427069511082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25"/>
        <v>0</v>
      </c>
      <c r="CD13" s="10">
        <f t="shared" si="26"/>
        <v>0</v>
      </c>
      <c r="CE13" s="3">
        <f t="shared" si="27"/>
        <v>0</v>
      </c>
      <c r="CF13" s="11">
        <f t="shared" si="28"/>
        <v>0</v>
      </c>
      <c r="CG13" s="30" t="e">
        <f t="shared" si="29"/>
        <v>#DIV/0!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>
      <c r="A14" s="33">
        <v>13</v>
      </c>
      <c r="B14" s="34">
        <v>12</v>
      </c>
      <c r="C14" s="38" t="s">
        <v>54</v>
      </c>
      <c r="D14" s="9"/>
      <c r="E14" s="9" t="s">
        <v>41</v>
      </c>
      <c r="F14" s="31">
        <f t="shared" si="0"/>
        <v>215.98660898192011</v>
      </c>
      <c r="G14" s="32">
        <f t="shared" si="1"/>
        <v>260.68</v>
      </c>
      <c r="H14" s="21">
        <f t="shared" si="2"/>
        <v>214.68</v>
      </c>
      <c r="I14" s="7">
        <f t="shared" si="3"/>
        <v>10</v>
      </c>
      <c r="J14" s="23">
        <f t="shared" si="4"/>
        <v>36</v>
      </c>
      <c r="K14" s="12">
        <v>54.69</v>
      </c>
      <c r="L14" s="2"/>
      <c r="M14" s="2"/>
      <c r="N14" s="2"/>
      <c r="O14" s="2"/>
      <c r="P14" s="2"/>
      <c r="Q14" s="2"/>
      <c r="R14" s="3">
        <v>14</v>
      </c>
      <c r="S14" s="3"/>
      <c r="T14" s="3"/>
      <c r="U14" s="3">
        <v>1</v>
      </c>
      <c r="V14" s="3"/>
      <c r="W14" s="13"/>
      <c r="X14" s="6">
        <f t="shared" si="5"/>
        <v>54.69</v>
      </c>
      <c r="Y14" s="10">
        <f t="shared" si="6"/>
        <v>14</v>
      </c>
      <c r="Z14" s="3">
        <f t="shared" si="7"/>
        <v>10</v>
      </c>
      <c r="AA14" s="11">
        <f t="shared" si="8"/>
        <v>78.69</v>
      </c>
      <c r="AB14" s="30">
        <f t="shared" si="9"/>
        <v>42.279832253145251</v>
      </c>
      <c r="AC14" s="12">
        <v>23.63</v>
      </c>
      <c r="AD14" s="2"/>
      <c r="AE14" s="2"/>
      <c r="AF14" s="2"/>
      <c r="AG14" s="3">
        <v>7</v>
      </c>
      <c r="AH14" s="3"/>
      <c r="AI14" s="3"/>
      <c r="AJ14" s="3"/>
      <c r="AK14" s="3"/>
      <c r="AL14" s="3"/>
      <c r="AM14" s="6">
        <f t="shared" si="10"/>
        <v>23.63</v>
      </c>
      <c r="AN14" s="10">
        <f t="shared" si="11"/>
        <v>7</v>
      </c>
      <c r="AO14" s="3">
        <f t="shared" si="12"/>
        <v>0</v>
      </c>
      <c r="AP14" s="11">
        <f t="shared" si="13"/>
        <v>30.63</v>
      </c>
      <c r="AQ14" s="30">
        <f t="shared" si="14"/>
        <v>69.833496571988249</v>
      </c>
      <c r="AR14" s="12">
        <v>59.13</v>
      </c>
      <c r="AS14" s="2"/>
      <c r="AT14" s="2"/>
      <c r="AU14" s="3">
        <v>8</v>
      </c>
      <c r="AV14" s="3"/>
      <c r="AW14" s="3"/>
      <c r="AX14" s="3"/>
      <c r="AY14" s="3"/>
      <c r="AZ14" s="3"/>
      <c r="BA14" s="6">
        <f t="shared" si="15"/>
        <v>59.13</v>
      </c>
      <c r="BB14" s="10">
        <f t="shared" si="16"/>
        <v>8</v>
      </c>
      <c r="BC14" s="3">
        <f t="shared" si="17"/>
        <v>0</v>
      </c>
      <c r="BD14" s="11">
        <f t="shared" si="18"/>
        <v>67.13</v>
      </c>
      <c r="BE14" s="30">
        <f t="shared" si="19"/>
        <v>34.63429167287353</v>
      </c>
      <c r="BF14" s="12">
        <v>77.23</v>
      </c>
      <c r="BG14" s="2"/>
      <c r="BH14" s="2"/>
      <c r="BI14" s="3">
        <v>7</v>
      </c>
      <c r="BJ14" s="3"/>
      <c r="BK14" s="3"/>
      <c r="BL14" s="3"/>
      <c r="BM14" s="3"/>
      <c r="BN14" s="3"/>
      <c r="BO14" s="6">
        <f t="shared" si="20"/>
        <v>77.23</v>
      </c>
      <c r="BP14" s="10">
        <f t="shared" si="21"/>
        <v>7</v>
      </c>
      <c r="BQ14" s="3">
        <f t="shared" si="22"/>
        <v>0</v>
      </c>
      <c r="BR14" s="11">
        <f t="shared" si="23"/>
        <v>84.23</v>
      </c>
      <c r="BS14" s="30">
        <f t="shared" si="24"/>
        <v>69.23898848391309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25"/>
        <v>0</v>
      </c>
      <c r="CD14" s="10">
        <f t="shared" si="26"/>
        <v>0</v>
      </c>
      <c r="CE14" s="3">
        <f t="shared" si="27"/>
        <v>0</v>
      </c>
      <c r="CF14" s="11">
        <f t="shared" si="28"/>
        <v>0</v>
      </c>
      <c r="CG14" s="30" t="e">
        <f t="shared" si="29"/>
        <v>#DIV/0!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>
      <c r="A15" s="33">
        <v>14</v>
      </c>
      <c r="B15" s="34">
        <v>13</v>
      </c>
      <c r="C15" s="38" t="s">
        <v>49</v>
      </c>
      <c r="D15" s="9"/>
      <c r="E15" s="9" t="s">
        <v>41</v>
      </c>
      <c r="F15" s="31">
        <f t="shared" si="0"/>
        <v>210.25905049733737</v>
      </c>
      <c r="G15" s="32">
        <f t="shared" si="1"/>
        <v>269.14999999999998</v>
      </c>
      <c r="H15" s="21">
        <f t="shared" si="2"/>
        <v>158.15</v>
      </c>
      <c r="I15" s="7">
        <f t="shared" si="3"/>
        <v>40</v>
      </c>
      <c r="J15" s="23">
        <f t="shared" si="4"/>
        <v>71</v>
      </c>
      <c r="K15" s="12">
        <v>28.83</v>
      </c>
      <c r="L15" s="2"/>
      <c r="M15" s="2"/>
      <c r="N15" s="2"/>
      <c r="O15" s="2"/>
      <c r="P15" s="2"/>
      <c r="Q15" s="2"/>
      <c r="R15" s="3">
        <v>49</v>
      </c>
      <c r="S15" s="3"/>
      <c r="T15" s="3">
        <v>1</v>
      </c>
      <c r="U15" s="3"/>
      <c r="V15" s="3"/>
      <c r="W15" s="13"/>
      <c r="X15" s="6">
        <f t="shared" si="5"/>
        <v>28.83</v>
      </c>
      <c r="Y15" s="10">
        <f t="shared" si="6"/>
        <v>49</v>
      </c>
      <c r="Z15" s="3">
        <f t="shared" si="7"/>
        <v>10</v>
      </c>
      <c r="AA15" s="11">
        <f t="shared" si="8"/>
        <v>87.83</v>
      </c>
      <c r="AB15" s="30">
        <f t="shared" si="9"/>
        <v>37.879995445747461</v>
      </c>
      <c r="AC15" s="12">
        <v>29.71</v>
      </c>
      <c r="AD15" s="2"/>
      <c r="AE15" s="2"/>
      <c r="AF15" s="2"/>
      <c r="AG15" s="3">
        <v>3</v>
      </c>
      <c r="AH15" s="3"/>
      <c r="AI15" s="3"/>
      <c r="AJ15" s="3">
        <v>1</v>
      </c>
      <c r="AK15" s="3"/>
      <c r="AL15" s="3"/>
      <c r="AM15" s="6">
        <f t="shared" si="10"/>
        <v>29.71</v>
      </c>
      <c r="AN15" s="10">
        <f t="shared" si="11"/>
        <v>3</v>
      </c>
      <c r="AO15" s="3">
        <f t="shared" si="12"/>
        <v>10</v>
      </c>
      <c r="AP15" s="11">
        <f t="shared" si="13"/>
        <v>42.71</v>
      </c>
      <c r="AQ15" s="30">
        <f t="shared" si="14"/>
        <v>50.081948021540626</v>
      </c>
      <c r="AR15" s="12">
        <v>46.62</v>
      </c>
      <c r="AS15" s="2"/>
      <c r="AT15" s="2"/>
      <c r="AU15" s="3">
        <v>8</v>
      </c>
      <c r="AV15" s="3"/>
      <c r="AW15" s="3">
        <v>1</v>
      </c>
      <c r="AX15" s="3">
        <v>1</v>
      </c>
      <c r="AY15" s="3"/>
      <c r="AZ15" s="3"/>
      <c r="BA15" s="6">
        <f t="shared" si="15"/>
        <v>46.62</v>
      </c>
      <c r="BB15" s="10">
        <f t="shared" si="16"/>
        <v>8</v>
      </c>
      <c r="BC15" s="3">
        <f t="shared" si="17"/>
        <v>20</v>
      </c>
      <c r="BD15" s="11">
        <f t="shared" si="18"/>
        <v>74.62</v>
      </c>
      <c r="BE15" s="30">
        <f t="shared" si="19"/>
        <v>31.15786652372018</v>
      </c>
      <c r="BF15" s="12">
        <v>52.99</v>
      </c>
      <c r="BG15" s="2"/>
      <c r="BH15" s="2"/>
      <c r="BI15" s="3">
        <v>11</v>
      </c>
      <c r="BJ15" s="3"/>
      <c r="BK15" s="3"/>
      <c r="BL15" s="3"/>
      <c r="BM15" s="3"/>
      <c r="BN15" s="3"/>
      <c r="BO15" s="6">
        <f t="shared" si="20"/>
        <v>52.99</v>
      </c>
      <c r="BP15" s="10">
        <f t="shared" si="21"/>
        <v>11</v>
      </c>
      <c r="BQ15" s="3">
        <f t="shared" si="22"/>
        <v>0</v>
      </c>
      <c r="BR15" s="11">
        <f t="shared" si="23"/>
        <v>63.99</v>
      </c>
      <c r="BS15" s="30">
        <f t="shared" si="24"/>
        <v>91.139240506329116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25"/>
        <v>0</v>
      </c>
      <c r="CD15" s="10">
        <f t="shared" si="26"/>
        <v>0</v>
      </c>
      <c r="CE15" s="3">
        <f t="shared" si="27"/>
        <v>0</v>
      </c>
      <c r="CF15" s="11">
        <f t="shared" si="28"/>
        <v>0</v>
      </c>
      <c r="CG15" s="30" t="e">
        <f t="shared" si="29"/>
        <v>#DIV/0!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>
      <c r="A16" s="33">
        <v>15</v>
      </c>
      <c r="B16" s="34">
        <v>14</v>
      </c>
      <c r="C16" s="38" t="s">
        <v>64</v>
      </c>
      <c r="D16" s="25"/>
      <c r="E16" s="9" t="s">
        <v>41</v>
      </c>
      <c r="F16" s="31">
        <f t="shared" si="0"/>
        <v>209.01452679231477</v>
      </c>
      <c r="G16" s="32">
        <f t="shared" si="1"/>
        <v>271.65999999999997</v>
      </c>
      <c r="H16" s="21">
        <f t="shared" si="2"/>
        <v>172.66</v>
      </c>
      <c r="I16" s="7">
        <f t="shared" si="3"/>
        <v>20</v>
      </c>
      <c r="J16" s="23">
        <f t="shared" si="4"/>
        <v>79</v>
      </c>
      <c r="K16" s="26">
        <v>37.67</v>
      </c>
      <c r="L16" s="2"/>
      <c r="M16" s="2"/>
      <c r="N16" s="2"/>
      <c r="O16" s="2"/>
      <c r="P16" s="2"/>
      <c r="Q16" s="2"/>
      <c r="R16" s="3">
        <v>25</v>
      </c>
      <c r="S16" s="3"/>
      <c r="T16" s="3"/>
      <c r="U16" s="3"/>
      <c r="V16" s="3"/>
      <c r="W16" s="13"/>
      <c r="X16" s="6">
        <f t="shared" si="5"/>
        <v>37.67</v>
      </c>
      <c r="Y16" s="10">
        <f t="shared" si="6"/>
        <v>25</v>
      </c>
      <c r="Z16" s="3">
        <f t="shared" si="7"/>
        <v>0</v>
      </c>
      <c r="AA16" s="11">
        <f t="shared" si="8"/>
        <v>62.67</v>
      </c>
      <c r="AB16" s="30">
        <f t="shared" si="9"/>
        <v>53.087601723312581</v>
      </c>
      <c r="AC16" s="12">
        <v>32.06</v>
      </c>
      <c r="AD16" s="2"/>
      <c r="AE16" s="2"/>
      <c r="AF16" s="2"/>
      <c r="AG16" s="3">
        <v>2</v>
      </c>
      <c r="AH16" s="3"/>
      <c r="AI16" s="3"/>
      <c r="AJ16" s="3"/>
      <c r="AK16" s="3"/>
      <c r="AL16" s="3"/>
      <c r="AM16" s="6">
        <f t="shared" si="10"/>
        <v>32.06</v>
      </c>
      <c r="AN16" s="10">
        <f t="shared" si="11"/>
        <v>2</v>
      </c>
      <c r="AO16" s="3">
        <f t="shared" si="12"/>
        <v>0</v>
      </c>
      <c r="AP16" s="11">
        <f t="shared" si="13"/>
        <v>34.06</v>
      </c>
      <c r="AQ16" s="30">
        <f t="shared" si="14"/>
        <v>62.800939518496769</v>
      </c>
      <c r="AR16" s="12">
        <v>49.17</v>
      </c>
      <c r="AS16" s="2"/>
      <c r="AT16" s="2"/>
      <c r="AU16" s="3">
        <v>28</v>
      </c>
      <c r="AV16" s="3"/>
      <c r="AW16" s="3"/>
      <c r="AX16" s="3">
        <v>1</v>
      </c>
      <c r="AY16" s="3"/>
      <c r="AZ16" s="3"/>
      <c r="BA16" s="6">
        <f t="shared" si="15"/>
        <v>49.17</v>
      </c>
      <c r="BB16" s="10">
        <f t="shared" si="16"/>
        <v>28</v>
      </c>
      <c r="BC16" s="3">
        <f t="shared" si="17"/>
        <v>10</v>
      </c>
      <c r="BD16" s="11">
        <f t="shared" si="18"/>
        <v>87.17</v>
      </c>
      <c r="BE16" s="30">
        <f t="shared" si="19"/>
        <v>26.672020190432487</v>
      </c>
      <c r="BF16" s="12">
        <v>53.76</v>
      </c>
      <c r="BG16" s="2"/>
      <c r="BH16" s="2"/>
      <c r="BI16" s="3">
        <v>24</v>
      </c>
      <c r="BJ16" s="3"/>
      <c r="BK16" s="3"/>
      <c r="BL16" s="3">
        <v>1</v>
      </c>
      <c r="BM16" s="3"/>
      <c r="BN16" s="3"/>
      <c r="BO16" s="6">
        <f t="shared" si="20"/>
        <v>53.76</v>
      </c>
      <c r="BP16" s="10">
        <f t="shared" si="21"/>
        <v>24</v>
      </c>
      <c r="BQ16" s="3">
        <f t="shared" si="22"/>
        <v>10</v>
      </c>
      <c r="BR16" s="11">
        <f t="shared" si="23"/>
        <v>87.759999999999991</v>
      </c>
      <c r="BS16" s="30">
        <f t="shared" si="24"/>
        <v>66.453965360072928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 t="shared" si="25"/>
        <v>0</v>
      </c>
      <c r="CD16" s="10">
        <f t="shared" si="26"/>
        <v>0</v>
      </c>
      <c r="CE16" s="3">
        <f t="shared" si="27"/>
        <v>0</v>
      </c>
      <c r="CF16" s="11">
        <f t="shared" si="28"/>
        <v>0</v>
      </c>
      <c r="CG16" s="30" t="e">
        <f t="shared" si="29"/>
        <v>#DIV/0!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>
      <c r="A17" s="33">
        <v>16</v>
      </c>
      <c r="B17" s="34">
        <v>15</v>
      </c>
      <c r="C17" s="38" t="s">
        <v>59</v>
      </c>
      <c r="D17" s="9"/>
      <c r="E17" s="9" t="s">
        <v>41</v>
      </c>
      <c r="F17" s="31">
        <f t="shared" si="0"/>
        <v>203.62045377787717</v>
      </c>
      <c r="G17" s="32">
        <f t="shared" si="1"/>
        <v>275.12</v>
      </c>
      <c r="H17" s="21">
        <f t="shared" si="2"/>
        <v>118.12</v>
      </c>
      <c r="I17" s="7">
        <f t="shared" si="3"/>
        <v>50</v>
      </c>
      <c r="J17" s="23">
        <f t="shared" si="4"/>
        <v>107</v>
      </c>
      <c r="K17" s="12">
        <v>27.59</v>
      </c>
      <c r="L17" s="2"/>
      <c r="M17" s="2"/>
      <c r="N17" s="2"/>
      <c r="O17" s="2"/>
      <c r="P17" s="2"/>
      <c r="Q17" s="2"/>
      <c r="R17" s="3">
        <v>42</v>
      </c>
      <c r="S17" s="3"/>
      <c r="T17" s="3"/>
      <c r="U17" s="3">
        <v>2</v>
      </c>
      <c r="V17" s="3"/>
      <c r="W17" s="13"/>
      <c r="X17" s="6">
        <f t="shared" si="5"/>
        <v>27.59</v>
      </c>
      <c r="Y17" s="10">
        <f t="shared" si="6"/>
        <v>42</v>
      </c>
      <c r="Z17" s="3">
        <f t="shared" si="7"/>
        <v>20</v>
      </c>
      <c r="AA17" s="11">
        <f t="shared" si="8"/>
        <v>89.59</v>
      </c>
      <c r="AB17" s="30">
        <f t="shared" si="9"/>
        <v>37.13584105368902</v>
      </c>
      <c r="AC17" s="12">
        <v>19.78</v>
      </c>
      <c r="AD17" s="2"/>
      <c r="AE17" s="2"/>
      <c r="AF17" s="2"/>
      <c r="AG17" s="3">
        <v>18</v>
      </c>
      <c r="AH17" s="3"/>
      <c r="AI17" s="3">
        <v>1</v>
      </c>
      <c r="AJ17" s="3"/>
      <c r="AK17" s="3"/>
      <c r="AL17" s="3"/>
      <c r="AM17" s="6">
        <f t="shared" si="10"/>
        <v>19.78</v>
      </c>
      <c r="AN17" s="10">
        <f t="shared" si="11"/>
        <v>18</v>
      </c>
      <c r="AO17" s="3">
        <f t="shared" si="12"/>
        <v>10</v>
      </c>
      <c r="AP17" s="11">
        <f t="shared" si="13"/>
        <v>47.78</v>
      </c>
      <c r="AQ17" s="30">
        <f t="shared" si="14"/>
        <v>44.767685223943069</v>
      </c>
      <c r="AR17" s="12">
        <v>28.15</v>
      </c>
      <c r="AS17" s="2"/>
      <c r="AT17" s="2"/>
      <c r="AU17" s="3">
        <v>8</v>
      </c>
      <c r="AV17" s="3"/>
      <c r="AW17" s="3"/>
      <c r="AX17" s="3"/>
      <c r="AY17" s="3"/>
      <c r="AZ17" s="3"/>
      <c r="BA17" s="6">
        <f t="shared" si="15"/>
        <v>28.15</v>
      </c>
      <c r="BB17" s="10">
        <f t="shared" si="16"/>
        <v>8</v>
      </c>
      <c r="BC17" s="3">
        <f t="shared" si="17"/>
        <v>0</v>
      </c>
      <c r="BD17" s="11">
        <f t="shared" si="18"/>
        <v>36.15</v>
      </c>
      <c r="BE17" s="30">
        <f t="shared" si="19"/>
        <v>64.315352697095435</v>
      </c>
      <c r="BF17" s="12">
        <v>42.6</v>
      </c>
      <c r="BG17" s="2"/>
      <c r="BH17" s="2"/>
      <c r="BI17" s="3">
        <v>39</v>
      </c>
      <c r="BJ17" s="3"/>
      <c r="BK17" s="3">
        <v>1</v>
      </c>
      <c r="BL17" s="3">
        <v>1</v>
      </c>
      <c r="BM17" s="3"/>
      <c r="BN17" s="3"/>
      <c r="BO17" s="6">
        <f t="shared" si="20"/>
        <v>42.6</v>
      </c>
      <c r="BP17" s="10">
        <f t="shared" si="21"/>
        <v>39</v>
      </c>
      <c r="BQ17" s="3">
        <f t="shared" si="22"/>
        <v>20</v>
      </c>
      <c r="BR17" s="11">
        <f t="shared" si="23"/>
        <v>101.6</v>
      </c>
      <c r="BS17" s="30">
        <f t="shared" si="24"/>
        <v>57.401574803149614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 t="shared" si="25"/>
        <v>0</v>
      </c>
      <c r="CD17" s="10">
        <f t="shared" si="26"/>
        <v>0</v>
      </c>
      <c r="CE17" s="3">
        <f t="shared" si="27"/>
        <v>0</v>
      </c>
      <c r="CF17" s="11">
        <f t="shared" si="28"/>
        <v>0</v>
      </c>
      <c r="CG17" s="30" t="e">
        <f t="shared" si="29"/>
        <v>#DIV/0!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>
      <c r="A18" s="33">
        <v>17</v>
      </c>
      <c r="B18" s="34">
        <v>16</v>
      </c>
      <c r="C18" s="38" t="s">
        <v>68</v>
      </c>
      <c r="D18" s="25"/>
      <c r="E18" s="9" t="s">
        <v>41</v>
      </c>
      <c r="F18" s="31">
        <f t="shared" si="0"/>
        <v>198.4886051936424</v>
      </c>
      <c r="G18" s="32">
        <f t="shared" si="1"/>
        <v>292.09000000000003</v>
      </c>
      <c r="H18" s="21">
        <f t="shared" si="2"/>
        <v>178.09</v>
      </c>
      <c r="I18" s="7">
        <f t="shared" si="3"/>
        <v>10</v>
      </c>
      <c r="J18" s="23">
        <f t="shared" si="4"/>
        <v>104</v>
      </c>
      <c r="K18" s="26">
        <v>40.229999999999997</v>
      </c>
      <c r="L18" s="2"/>
      <c r="M18" s="2"/>
      <c r="N18" s="2"/>
      <c r="O18" s="2"/>
      <c r="P18" s="2"/>
      <c r="Q18" s="2"/>
      <c r="R18" s="3">
        <v>40</v>
      </c>
      <c r="S18" s="3"/>
      <c r="T18" s="3"/>
      <c r="U18" s="3">
        <v>1</v>
      </c>
      <c r="V18" s="3"/>
      <c r="W18" s="13"/>
      <c r="X18" s="6">
        <f t="shared" si="5"/>
        <v>40.229999999999997</v>
      </c>
      <c r="Y18" s="10">
        <f t="shared" si="6"/>
        <v>40</v>
      </c>
      <c r="Z18" s="3">
        <f t="shared" si="7"/>
        <v>10</v>
      </c>
      <c r="AA18" s="11">
        <f t="shared" si="8"/>
        <v>90.22999999999999</v>
      </c>
      <c r="AB18" s="30">
        <f t="shared" si="9"/>
        <v>36.872437105175656</v>
      </c>
      <c r="AC18" s="12">
        <v>27.19</v>
      </c>
      <c r="AD18" s="2"/>
      <c r="AE18" s="2"/>
      <c r="AF18" s="2"/>
      <c r="AG18" s="3">
        <v>5</v>
      </c>
      <c r="AH18" s="3"/>
      <c r="AI18" s="3"/>
      <c r="AJ18" s="3"/>
      <c r="AK18" s="3"/>
      <c r="AL18" s="3"/>
      <c r="AM18" s="6">
        <f t="shared" si="10"/>
        <v>27.19</v>
      </c>
      <c r="AN18" s="10">
        <f t="shared" si="11"/>
        <v>5</v>
      </c>
      <c r="AO18" s="3">
        <f t="shared" si="12"/>
        <v>0</v>
      </c>
      <c r="AP18" s="11">
        <f t="shared" si="13"/>
        <v>32.19</v>
      </c>
      <c r="AQ18" s="30">
        <f t="shared" si="14"/>
        <v>66.449207828518169</v>
      </c>
      <c r="AR18" s="12">
        <v>45.69</v>
      </c>
      <c r="AS18" s="2"/>
      <c r="AT18" s="2"/>
      <c r="AU18" s="3">
        <v>37</v>
      </c>
      <c r="AV18" s="3"/>
      <c r="AW18" s="3"/>
      <c r="AX18" s="3"/>
      <c r="AY18" s="3"/>
      <c r="AZ18" s="3"/>
      <c r="BA18" s="6">
        <f t="shared" si="15"/>
        <v>45.69</v>
      </c>
      <c r="BB18" s="10">
        <f t="shared" si="16"/>
        <v>37</v>
      </c>
      <c r="BC18" s="3">
        <f t="shared" si="17"/>
        <v>0</v>
      </c>
      <c r="BD18" s="11">
        <f t="shared" si="18"/>
        <v>82.69</v>
      </c>
      <c r="BE18" s="30">
        <f t="shared" si="19"/>
        <v>28.117063732011125</v>
      </c>
      <c r="BF18" s="12">
        <v>64.98</v>
      </c>
      <c r="BG18" s="2"/>
      <c r="BH18" s="2"/>
      <c r="BI18" s="3">
        <v>22</v>
      </c>
      <c r="BJ18" s="3"/>
      <c r="BK18" s="3"/>
      <c r="BL18" s="3"/>
      <c r="BM18" s="3"/>
      <c r="BN18" s="3"/>
      <c r="BO18" s="6">
        <f t="shared" si="20"/>
        <v>64.98</v>
      </c>
      <c r="BP18" s="10">
        <f t="shared" si="21"/>
        <v>22</v>
      </c>
      <c r="BQ18" s="3">
        <f t="shared" si="22"/>
        <v>0</v>
      </c>
      <c r="BR18" s="11">
        <f t="shared" si="23"/>
        <v>86.98</v>
      </c>
      <c r="BS18" s="30">
        <f t="shared" si="24"/>
        <v>67.049896527937463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 t="shared" si="25"/>
        <v>0</v>
      </c>
      <c r="CD18" s="10">
        <f t="shared" si="26"/>
        <v>0</v>
      </c>
      <c r="CE18" s="3">
        <f t="shared" si="27"/>
        <v>0</v>
      </c>
      <c r="CF18" s="11">
        <f t="shared" si="28"/>
        <v>0</v>
      </c>
      <c r="CG18" s="30" t="e">
        <f t="shared" si="29"/>
        <v>#DIV/0!</v>
      </c>
      <c r="CH18" s="12"/>
      <c r="CI18" s="2"/>
      <c r="CJ18" s="3"/>
      <c r="CK18" s="3"/>
      <c r="CL18" s="3"/>
      <c r="CM18" s="3"/>
      <c r="CN18" s="3"/>
      <c r="CO18" s="6">
        <f t="shared" si="30"/>
        <v>0</v>
      </c>
      <c r="CP18" s="10">
        <f t="shared" si="31"/>
        <v>0</v>
      </c>
      <c r="CQ18" s="3">
        <f t="shared" si="32"/>
        <v>0</v>
      </c>
      <c r="CR18" s="11">
        <f t="shared" si="33"/>
        <v>0</v>
      </c>
      <c r="CS18" s="12"/>
      <c r="CT18" s="2"/>
      <c r="CU18" s="3"/>
      <c r="CV18" s="3"/>
      <c r="CW18" s="3"/>
      <c r="CX18" s="3"/>
      <c r="CY18" s="3"/>
      <c r="CZ18" s="6">
        <f t="shared" si="34"/>
        <v>0</v>
      </c>
      <c r="DA18" s="10">
        <f t="shared" si="35"/>
        <v>0</v>
      </c>
      <c r="DB18" s="3">
        <f t="shared" si="36"/>
        <v>0</v>
      </c>
      <c r="DC18" s="11">
        <f t="shared" si="37"/>
        <v>0</v>
      </c>
      <c r="DD18" s="12"/>
      <c r="DE18" s="2"/>
      <c r="DF18" s="3"/>
      <c r="DG18" s="3"/>
      <c r="DH18" s="3"/>
      <c r="DI18" s="3"/>
      <c r="DJ18" s="3"/>
      <c r="DK18" s="6">
        <f t="shared" si="38"/>
        <v>0</v>
      </c>
      <c r="DL18" s="10">
        <f t="shared" si="39"/>
        <v>0</v>
      </c>
      <c r="DM18" s="3">
        <f t="shared" si="40"/>
        <v>0</v>
      </c>
      <c r="DN18" s="11">
        <f t="shared" si="41"/>
        <v>0</v>
      </c>
    </row>
    <row r="19" spans="1:118" ht="15">
      <c r="A19" s="33">
        <v>18</v>
      </c>
      <c r="B19" s="34">
        <v>17</v>
      </c>
      <c r="C19" s="38" t="s">
        <v>44</v>
      </c>
      <c r="D19" s="9"/>
      <c r="E19" s="9" t="s">
        <v>41</v>
      </c>
      <c r="F19" s="31">
        <f t="shared" si="0"/>
        <v>184.79563755419321</v>
      </c>
      <c r="G19" s="32">
        <f t="shared" si="1"/>
        <v>312.58</v>
      </c>
      <c r="H19" s="21">
        <f t="shared" si="2"/>
        <v>216.57999999999998</v>
      </c>
      <c r="I19" s="7">
        <f t="shared" si="3"/>
        <v>10</v>
      </c>
      <c r="J19" s="23">
        <f t="shared" si="4"/>
        <v>86</v>
      </c>
      <c r="K19" s="12">
        <v>47.22</v>
      </c>
      <c r="L19" s="2"/>
      <c r="M19" s="2"/>
      <c r="N19" s="2"/>
      <c r="O19" s="2"/>
      <c r="P19" s="2"/>
      <c r="Q19" s="2"/>
      <c r="R19" s="3">
        <v>23</v>
      </c>
      <c r="S19" s="3"/>
      <c r="T19" s="3"/>
      <c r="U19" s="3"/>
      <c r="V19" s="3"/>
      <c r="W19" s="13"/>
      <c r="X19" s="6">
        <f t="shared" si="5"/>
        <v>47.22</v>
      </c>
      <c r="Y19" s="10">
        <f t="shared" si="6"/>
        <v>23</v>
      </c>
      <c r="Z19" s="3">
        <f t="shared" si="7"/>
        <v>0</v>
      </c>
      <c r="AA19" s="11">
        <f t="shared" si="8"/>
        <v>70.22</v>
      </c>
      <c r="AB19" s="30">
        <f t="shared" si="9"/>
        <v>47.37966391341498</v>
      </c>
      <c r="AC19" s="12">
        <v>31</v>
      </c>
      <c r="AD19" s="2"/>
      <c r="AE19" s="2"/>
      <c r="AF19" s="2"/>
      <c r="AG19" s="3">
        <v>3</v>
      </c>
      <c r="AH19" s="3"/>
      <c r="AI19" s="3"/>
      <c r="AJ19" s="3"/>
      <c r="AK19" s="3"/>
      <c r="AL19" s="3"/>
      <c r="AM19" s="6">
        <f t="shared" si="10"/>
        <v>31</v>
      </c>
      <c r="AN19" s="10">
        <f t="shared" si="11"/>
        <v>3</v>
      </c>
      <c r="AO19" s="3">
        <f t="shared" si="12"/>
        <v>0</v>
      </c>
      <c r="AP19" s="11">
        <f t="shared" si="13"/>
        <v>34</v>
      </c>
      <c r="AQ19" s="30">
        <f t="shared" si="14"/>
        <v>62.911764705882355</v>
      </c>
      <c r="AR19" s="12">
        <v>45.47</v>
      </c>
      <c r="AS19" s="2"/>
      <c r="AT19" s="2"/>
      <c r="AU19" s="3">
        <v>34</v>
      </c>
      <c r="AV19" s="3"/>
      <c r="AW19" s="3"/>
      <c r="AX19" s="3"/>
      <c r="AY19" s="3"/>
      <c r="AZ19" s="3"/>
      <c r="BA19" s="6">
        <f t="shared" si="15"/>
        <v>45.47</v>
      </c>
      <c r="BB19" s="10">
        <f t="shared" si="16"/>
        <v>34</v>
      </c>
      <c r="BC19" s="3">
        <f t="shared" si="17"/>
        <v>0</v>
      </c>
      <c r="BD19" s="11">
        <f t="shared" si="18"/>
        <v>79.47</v>
      </c>
      <c r="BE19" s="30">
        <f t="shared" si="19"/>
        <v>29.256323140807854</v>
      </c>
      <c r="BF19" s="12">
        <v>92.89</v>
      </c>
      <c r="BG19" s="2"/>
      <c r="BH19" s="2"/>
      <c r="BI19" s="3">
        <v>26</v>
      </c>
      <c r="BJ19" s="3"/>
      <c r="BK19" s="3"/>
      <c r="BL19" s="3">
        <v>1</v>
      </c>
      <c r="BM19" s="3"/>
      <c r="BN19" s="3"/>
      <c r="BO19" s="6">
        <f t="shared" si="20"/>
        <v>92.89</v>
      </c>
      <c r="BP19" s="10">
        <f t="shared" si="21"/>
        <v>26</v>
      </c>
      <c r="BQ19" s="3">
        <f t="shared" si="22"/>
        <v>10</v>
      </c>
      <c r="BR19" s="11">
        <f t="shared" si="23"/>
        <v>128.88999999999999</v>
      </c>
      <c r="BS19" s="30">
        <f t="shared" si="24"/>
        <v>45.247885794087992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 t="shared" si="25"/>
        <v>0</v>
      </c>
      <c r="CD19" s="10">
        <f t="shared" si="26"/>
        <v>0</v>
      </c>
      <c r="CE19" s="3">
        <f t="shared" si="27"/>
        <v>0</v>
      </c>
      <c r="CF19" s="11">
        <f t="shared" si="28"/>
        <v>0</v>
      </c>
      <c r="CG19" s="30" t="e">
        <f t="shared" si="29"/>
        <v>#DIV/0!</v>
      </c>
      <c r="CH19" s="12"/>
      <c r="CI19" s="2"/>
      <c r="CJ19" s="3"/>
      <c r="CK19" s="3"/>
      <c r="CL19" s="3"/>
      <c r="CM19" s="3"/>
      <c r="CN19" s="3"/>
      <c r="CO19" s="6">
        <f t="shared" si="30"/>
        <v>0</v>
      </c>
      <c r="CP19" s="10">
        <f t="shared" si="31"/>
        <v>0</v>
      </c>
      <c r="CQ19" s="3">
        <f t="shared" si="32"/>
        <v>0</v>
      </c>
      <c r="CR19" s="11">
        <f t="shared" si="33"/>
        <v>0</v>
      </c>
      <c r="CS19" s="12"/>
      <c r="CT19" s="2"/>
      <c r="CU19" s="3"/>
      <c r="CV19" s="3"/>
      <c r="CW19" s="3"/>
      <c r="CX19" s="3"/>
      <c r="CY19" s="3"/>
      <c r="CZ19" s="6">
        <f t="shared" si="34"/>
        <v>0</v>
      </c>
      <c r="DA19" s="10">
        <f t="shared" si="35"/>
        <v>0</v>
      </c>
      <c r="DB19" s="3">
        <f t="shared" si="36"/>
        <v>0</v>
      </c>
      <c r="DC19" s="11">
        <f t="shared" si="37"/>
        <v>0</v>
      </c>
      <c r="DD19" s="12"/>
      <c r="DE19" s="2"/>
      <c r="DF19" s="3"/>
      <c r="DG19" s="3"/>
      <c r="DH19" s="3"/>
      <c r="DI19" s="3"/>
      <c r="DJ19" s="3"/>
      <c r="DK19" s="6">
        <f t="shared" si="38"/>
        <v>0</v>
      </c>
      <c r="DL19" s="10">
        <f t="shared" si="39"/>
        <v>0</v>
      </c>
      <c r="DM19" s="3">
        <f t="shared" si="40"/>
        <v>0</v>
      </c>
      <c r="DN19" s="11">
        <f t="shared" si="41"/>
        <v>0</v>
      </c>
    </row>
    <row r="20" spans="1:118" ht="15">
      <c r="A20" s="33">
        <v>19</v>
      </c>
      <c r="B20" s="34">
        <v>18</v>
      </c>
      <c r="C20" s="38" t="s">
        <v>69</v>
      </c>
      <c r="D20" s="25"/>
      <c r="E20" s="9" t="s">
        <v>41</v>
      </c>
      <c r="F20" s="31">
        <f t="shared" si="0"/>
        <v>176.2628560633697</v>
      </c>
      <c r="G20" s="32">
        <f t="shared" si="1"/>
        <v>373.79</v>
      </c>
      <c r="H20" s="21">
        <f t="shared" si="2"/>
        <v>160.79000000000002</v>
      </c>
      <c r="I20" s="7">
        <f t="shared" si="3"/>
        <v>80</v>
      </c>
      <c r="J20" s="23">
        <f t="shared" si="4"/>
        <v>133</v>
      </c>
      <c r="K20" s="26">
        <v>37.659999999999997</v>
      </c>
      <c r="L20" s="2"/>
      <c r="M20" s="2"/>
      <c r="N20" s="2"/>
      <c r="O20" s="2"/>
      <c r="P20" s="2"/>
      <c r="Q20" s="2"/>
      <c r="R20" s="3">
        <v>37</v>
      </c>
      <c r="S20" s="3"/>
      <c r="T20" s="3"/>
      <c r="U20" s="3">
        <v>1</v>
      </c>
      <c r="V20" s="3"/>
      <c r="W20" s="13"/>
      <c r="X20" s="6">
        <f t="shared" si="5"/>
        <v>37.659999999999997</v>
      </c>
      <c r="Y20" s="10">
        <f t="shared" si="6"/>
        <v>37</v>
      </c>
      <c r="Z20" s="3">
        <f t="shared" si="7"/>
        <v>10</v>
      </c>
      <c r="AA20" s="11">
        <f t="shared" si="8"/>
        <v>84.66</v>
      </c>
      <c r="AB20" s="30">
        <f t="shared" si="9"/>
        <v>39.298369950389791</v>
      </c>
      <c r="AC20" s="12">
        <v>25.23</v>
      </c>
      <c r="AD20" s="2"/>
      <c r="AE20" s="2"/>
      <c r="AF20" s="2"/>
      <c r="AG20" s="3">
        <v>3</v>
      </c>
      <c r="AH20" s="3"/>
      <c r="AI20" s="3"/>
      <c r="AJ20" s="3"/>
      <c r="AK20" s="3"/>
      <c r="AL20" s="3"/>
      <c r="AM20" s="6">
        <f t="shared" si="10"/>
        <v>25.23</v>
      </c>
      <c r="AN20" s="10">
        <f t="shared" si="11"/>
        <v>3</v>
      </c>
      <c r="AO20" s="3">
        <f t="shared" si="12"/>
        <v>0</v>
      </c>
      <c r="AP20" s="11">
        <f t="shared" si="13"/>
        <v>28.23</v>
      </c>
      <c r="AQ20" s="30">
        <f t="shared" si="14"/>
        <v>75.770456960680136</v>
      </c>
      <c r="AR20" s="12">
        <v>48.59</v>
      </c>
      <c r="AS20" s="2"/>
      <c r="AT20" s="2"/>
      <c r="AU20" s="3">
        <v>22</v>
      </c>
      <c r="AV20" s="3"/>
      <c r="AW20" s="3"/>
      <c r="AX20" s="3">
        <v>1</v>
      </c>
      <c r="AY20" s="3"/>
      <c r="AZ20" s="3"/>
      <c r="BA20" s="6">
        <f t="shared" si="15"/>
        <v>48.59</v>
      </c>
      <c r="BB20" s="10">
        <f t="shared" si="16"/>
        <v>22</v>
      </c>
      <c r="BC20" s="3">
        <f t="shared" si="17"/>
        <v>10</v>
      </c>
      <c r="BD20" s="11">
        <f t="shared" si="18"/>
        <v>80.59</v>
      </c>
      <c r="BE20" s="30">
        <f t="shared" si="19"/>
        <v>28.849733217520786</v>
      </c>
      <c r="BF20" s="12">
        <v>49.31</v>
      </c>
      <c r="BG20" s="2"/>
      <c r="BH20" s="2"/>
      <c r="BI20" s="3">
        <v>71</v>
      </c>
      <c r="BJ20" s="3"/>
      <c r="BK20" s="3">
        <v>3</v>
      </c>
      <c r="BL20" s="3">
        <v>3</v>
      </c>
      <c r="BM20" s="3"/>
      <c r="BN20" s="3"/>
      <c r="BO20" s="6">
        <f t="shared" si="20"/>
        <v>49.31</v>
      </c>
      <c r="BP20" s="10">
        <f t="shared" si="21"/>
        <v>71</v>
      </c>
      <c r="BQ20" s="3">
        <f t="shared" si="22"/>
        <v>60</v>
      </c>
      <c r="BR20" s="11">
        <f t="shared" si="23"/>
        <v>180.31</v>
      </c>
      <c r="BS20" s="30">
        <f t="shared" si="24"/>
        <v>32.344295934778991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 t="shared" si="25"/>
        <v>0</v>
      </c>
      <c r="CD20" s="10">
        <f t="shared" si="26"/>
        <v>0</v>
      </c>
      <c r="CE20" s="3">
        <f t="shared" si="27"/>
        <v>0</v>
      </c>
      <c r="CF20" s="11">
        <f t="shared" si="28"/>
        <v>0</v>
      </c>
      <c r="CG20" s="30" t="e">
        <f t="shared" si="29"/>
        <v>#DIV/0!</v>
      </c>
      <c r="CH20" s="12"/>
      <c r="CI20" s="2"/>
      <c r="CJ20" s="3"/>
      <c r="CK20" s="3"/>
      <c r="CL20" s="3"/>
      <c r="CM20" s="3"/>
      <c r="CN20" s="3"/>
      <c r="CO20" s="6">
        <f t="shared" si="30"/>
        <v>0</v>
      </c>
      <c r="CP20" s="10">
        <f t="shared" si="31"/>
        <v>0</v>
      </c>
      <c r="CQ20" s="3">
        <f t="shared" si="32"/>
        <v>0</v>
      </c>
      <c r="CR20" s="11">
        <f t="shared" si="33"/>
        <v>0</v>
      </c>
      <c r="CS20" s="12"/>
      <c r="CT20" s="2"/>
      <c r="CU20" s="3"/>
      <c r="CV20" s="3"/>
      <c r="CW20" s="3"/>
      <c r="CX20" s="3"/>
      <c r="CY20" s="3"/>
      <c r="CZ20" s="6">
        <f t="shared" si="34"/>
        <v>0</v>
      </c>
      <c r="DA20" s="10">
        <f t="shared" si="35"/>
        <v>0</v>
      </c>
      <c r="DB20" s="3">
        <f t="shared" si="36"/>
        <v>0</v>
      </c>
      <c r="DC20" s="11">
        <f t="shared" si="37"/>
        <v>0</v>
      </c>
      <c r="DD20" s="12"/>
      <c r="DE20" s="2"/>
      <c r="DF20" s="3"/>
      <c r="DG20" s="3"/>
      <c r="DH20" s="3"/>
      <c r="DI20" s="3"/>
      <c r="DJ20" s="3"/>
      <c r="DK20" s="6">
        <f t="shared" si="38"/>
        <v>0</v>
      </c>
      <c r="DL20" s="10">
        <f t="shared" si="39"/>
        <v>0</v>
      </c>
      <c r="DM20" s="3">
        <f t="shared" si="40"/>
        <v>0</v>
      </c>
      <c r="DN20" s="11">
        <f t="shared" si="41"/>
        <v>0</v>
      </c>
    </row>
    <row r="21" spans="1:118" ht="15">
      <c r="A21" s="33">
        <v>20</v>
      </c>
      <c r="B21" s="34">
        <v>19</v>
      </c>
      <c r="C21" s="38" t="s">
        <v>42</v>
      </c>
      <c r="D21" s="9"/>
      <c r="E21" s="9" t="s">
        <v>41</v>
      </c>
      <c r="F21" s="31">
        <f t="shared" si="0"/>
        <v>169.57809592593085</v>
      </c>
      <c r="G21" s="32">
        <f t="shared" si="1"/>
        <v>325.77</v>
      </c>
      <c r="H21" s="21">
        <f t="shared" si="2"/>
        <v>177.76999999999998</v>
      </c>
      <c r="I21" s="7">
        <f t="shared" si="3"/>
        <v>35</v>
      </c>
      <c r="J21" s="23">
        <f t="shared" si="4"/>
        <v>113</v>
      </c>
      <c r="K21" s="12">
        <v>37.22</v>
      </c>
      <c r="L21" s="2"/>
      <c r="M21" s="2"/>
      <c r="N21" s="2"/>
      <c r="O21" s="2"/>
      <c r="P21" s="2"/>
      <c r="Q21" s="2"/>
      <c r="R21" s="3">
        <v>25</v>
      </c>
      <c r="S21" s="3">
        <v>1</v>
      </c>
      <c r="T21" s="3"/>
      <c r="U21" s="3"/>
      <c r="V21" s="3"/>
      <c r="W21" s="13"/>
      <c r="X21" s="6">
        <f t="shared" si="5"/>
        <v>37.22</v>
      </c>
      <c r="Y21" s="10">
        <f t="shared" si="6"/>
        <v>25</v>
      </c>
      <c r="Z21" s="3">
        <f t="shared" si="7"/>
        <v>5</v>
      </c>
      <c r="AA21" s="11">
        <f t="shared" si="8"/>
        <v>67.22</v>
      </c>
      <c r="AB21" s="30">
        <f t="shared" si="9"/>
        <v>49.494198155310912</v>
      </c>
      <c r="AC21" s="12">
        <v>29.32</v>
      </c>
      <c r="AD21" s="2"/>
      <c r="AE21" s="2"/>
      <c r="AF21" s="2"/>
      <c r="AG21" s="3">
        <v>16</v>
      </c>
      <c r="AH21" s="3"/>
      <c r="AI21" s="3"/>
      <c r="AJ21" s="3"/>
      <c r="AK21" s="3"/>
      <c r="AL21" s="3"/>
      <c r="AM21" s="6">
        <f t="shared" si="10"/>
        <v>29.32</v>
      </c>
      <c r="AN21" s="10">
        <f t="shared" si="11"/>
        <v>16</v>
      </c>
      <c r="AO21" s="3">
        <f t="shared" si="12"/>
        <v>0</v>
      </c>
      <c r="AP21" s="11">
        <f t="shared" si="13"/>
        <v>45.32</v>
      </c>
      <c r="AQ21" s="30">
        <f t="shared" si="14"/>
        <v>47.197705207413946</v>
      </c>
      <c r="AR21" s="12">
        <v>39.840000000000003</v>
      </c>
      <c r="AS21" s="2"/>
      <c r="AT21" s="2"/>
      <c r="AU21" s="3">
        <v>39</v>
      </c>
      <c r="AV21" s="3"/>
      <c r="AW21" s="3"/>
      <c r="AX21" s="3"/>
      <c r="AY21" s="3"/>
      <c r="AZ21" s="3"/>
      <c r="BA21" s="6">
        <f t="shared" si="15"/>
        <v>39.840000000000003</v>
      </c>
      <c r="BB21" s="10">
        <f t="shared" si="16"/>
        <v>39</v>
      </c>
      <c r="BC21" s="3">
        <f t="shared" si="17"/>
        <v>0</v>
      </c>
      <c r="BD21" s="11">
        <f t="shared" si="18"/>
        <v>78.84</v>
      </c>
      <c r="BE21" s="30">
        <f t="shared" si="19"/>
        <v>29.490106544901064</v>
      </c>
      <c r="BF21" s="12">
        <v>71.39</v>
      </c>
      <c r="BG21" s="2"/>
      <c r="BH21" s="2"/>
      <c r="BI21" s="3">
        <v>33</v>
      </c>
      <c r="BJ21" s="3"/>
      <c r="BK21" s="3"/>
      <c r="BL21" s="3">
        <v>3</v>
      </c>
      <c r="BM21" s="3"/>
      <c r="BN21" s="3"/>
      <c r="BO21" s="6">
        <f t="shared" si="20"/>
        <v>71.39</v>
      </c>
      <c r="BP21" s="10">
        <f t="shared" si="21"/>
        <v>33</v>
      </c>
      <c r="BQ21" s="3">
        <f t="shared" si="22"/>
        <v>30</v>
      </c>
      <c r="BR21" s="11">
        <f t="shared" si="23"/>
        <v>134.38999999999999</v>
      </c>
      <c r="BS21" s="30">
        <f t="shared" si="24"/>
        <v>43.396086018304935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 t="shared" si="25"/>
        <v>0</v>
      </c>
      <c r="CD21" s="10">
        <f t="shared" si="26"/>
        <v>0</v>
      </c>
      <c r="CE21" s="3">
        <f t="shared" si="27"/>
        <v>0</v>
      </c>
      <c r="CF21" s="11">
        <f t="shared" si="28"/>
        <v>0</v>
      </c>
      <c r="CG21" s="30" t="e">
        <f t="shared" si="29"/>
        <v>#DIV/0!</v>
      </c>
      <c r="CH21" s="12"/>
      <c r="CI21" s="2"/>
      <c r="CJ21" s="3"/>
      <c r="CK21" s="3"/>
      <c r="CL21" s="3"/>
      <c r="CM21" s="3"/>
      <c r="CN21" s="3"/>
      <c r="CO21" s="6">
        <f t="shared" si="30"/>
        <v>0</v>
      </c>
      <c r="CP21" s="10">
        <f t="shared" si="31"/>
        <v>0</v>
      </c>
      <c r="CQ21" s="3">
        <f t="shared" si="32"/>
        <v>0</v>
      </c>
      <c r="CR21" s="11">
        <f t="shared" si="33"/>
        <v>0</v>
      </c>
      <c r="CS21" s="12"/>
      <c r="CT21" s="2"/>
      <c r="CU21" s="3"/>
      <c r="CV21" s="3"/>
      <c r="CW21" s="3"/>
      <c r="CX21" s="3"/>
      <c r="CY21" s="3"/>
      <c r="CZ21" s="6">
        <f t="shared" si="34"/>
        <v>0</v>
      </c>
      <c r="DA21" s="10">
        <f t="shared" si="35"/>
        <v>0</v>
      </c>
      <c r="DB21" s="3">
        <f t="shared" si="36"/>
        <v>0</v>
      </c>
      <c r="DC21" s="11">
        <f t="shared" si="37"/>
        <v>0</v>
      </c>
      <c r="DD21" s="12"/>
      <c r="DE21" s="2"/>
      <c r="DF21" s="3"/>
      <c r="DG21" s="3"/>
      <c r="DH21" s="3"/>
      <c r="DI21" s="3"/>
      <c r="DJ21" s="3"/>
      <c r="DK21" s="6">
        <f t="shared" si="38"/>
        <v>0</v>
      </c>
      <c r="DL21" s="10">
        <f t="shared" si="39"/>
        <v>0</v>
      </c>
      <c r="DM21" s="3">
        <f t="shared" si="40"/>
        <v>0</v>
      </c>
      <c r="DN21" s="11">
        <f t="shared" si="41"/>
        <v>0</v>
      </c>
    </row>
    <row r="22" spans="1:118" ht="15">
      <c r="A22" s="33">
        <v>21</v>
      </c>
      <c r="B22" s="34">
        <v>20</v>
      </c>
      <c r="C22" s="38" t="s">
        <v>60</v>
      </c>
      <c r="D22" s="25"/>
      <c r="E22" s="9" t="s">
        <v>41</v>
      </c>
      <c r="F22" s="31">
        <f t="shared" si="0"/>
        <v>168.46117955314986</v>
      </c>
      <c r="G22" s="32">
        <f t="shared" si="1"/>
        <v>319.62</v>
      </c>
      <c r="H22" s="21">
        <f t="shared" si="2"/>
        <v>155.62</v>
      </c>
      <c r="I22" s="7">
        <f t="shared" si="3"/>
        <v>50</v>
      </c>
      <c r="J22" s="23">
        <f t="shared" si="4"/>
        <v>114</v>
      </c>
      <c r="K22" s="12">
        <v>40.32</v>
      </c>
      <c r="L22" s="2"/>
      <c r="M22" s="2"/>
      <c r="N22" s="2"/>
      <c r="O22" s="2"/>
      <c r="P22" s="2"/>
      <c r="Q22" s="2"/>
      <c r="R22" s="3">
        <v>19</v>
      </c>
      <c r="S22" s="3"/>
      <c r="T22" s="3"/>
      <c r="U22" s="3"/>
      <c r="V22" s="3"/>
      <c r="W22" s="13"/>
      <c r="X22" s="6">
        <f t="shared" si="5"/>
        <v>40.32</v>
      </c>
      <c r="Y22" s="10">
        <f t="shared" si="6"/>
        <v>19</v>
      </c>
      <c r="Z22" s="3">
        <f t="shared" si="7"/>
        <v>0</v>
      </c>
      <c r="AA22" s="11">
        <f t="shared" si="8"/>
        <v>59.32</v>
      </c>
      <c r="AB22" s="30">
        <f t="shared" si="9"/>
        <v>56.085637221847598</v>
      </c>
      <c r="AC22" s="12">
        <v>28.19</v>
      </c>
      <c r="AD22" s="2"/>
      <c r="AE22" s="2"/>
      <c r="AF22" s="2"/>
      <c r="AG22" s="3">
        <v>23</v>
      </c>
      <c r="AH22" s="3"/>
      <c r="AI22" s="3">
        <v>1</v>
      </c>
      <c r="AJ22" s="3">
        <v>1</v>
      </c>
      <c r="AK22" s="3"/>
      <c r="AL22" s="3"/>
      <c r="AM22" s="6">
        <f t="shared" si="10"/>
        <v>28.19</v>
      </c>
      <c r="AN22" s="10">
        <f t="shared" si="11"/>
        <v>23</v>
      </c>
      <c r="AO22" s="3">
        <f t="shared" si="12"/>
        <v>20</v>
      </c>
      <c r="AP22" s="11">
        <f t="shared" si="13"/>
        <v>71.19</v>
      </c>
      <c r="AQ22" s="30">
        <f t="shared" si="14"/>
        <v>30.046354825115891</v>
      </c>
      <c r="AR22" s="12">
        <v>33.159999999999997</v>
      </c>
      <c r="AS22" s="2"/>
      <c r="AT22" s="2"/>
      <c r="AU22" s="3">
        <v>35</v>
      </c>
      <c r="AV22" s="3"/>
      <c r="AW22" s="3"/>
      <c r="AX22" s="3"/>
      <c r="AY22" s="3"/>
      <c r="AZ22" s="3"/>
      <c r="BA22" s="6">
        <f t="shared" si="15"/>
        <v>33.159999999999997</v>
      </c>
      <c r="BB22" s="10">
        <f t="shared" si="16"/>
        <v>35</v>
      </c>
      <c r="BC22" s="3">
        <f t="shared" si="17"/>
        <v>0</v>
      </c>
      <c r="BD22" s="11">
        <f t="shared" si="18"/>
        <v>68.16</v>
      </c>
      <c r="BE22" s="30">
        <f t="shared" si="19"/>
        <v>34.110915492957751</v>
      </c>
      <c r="BF22" s="12">
        <v>53.95</v>
      </c>
      <c r="BG22" s="2"/>
      <c r="BH22" s="2"/>
      <c r="BI22" s="3">
        <v>37</v>
      </c>
      <c r="BJ22" s="3"/>
      <c r="BK22" s="3">
        <v>2</v>
      </c>
      <c r="BL22" s="3">
        <v>1</v>
      </c>
      <c r="BM22" s="3"/>
      <c r="BN22" s="3"/>
      <c r="BO22" s="6">
        <f t="shared" si="20"/>
        <v>53.95</v>
      </c>
      <c r="BP22" s="10">
        <f t="shared" si="21"/>
        <v>37</v>
      </c>
      <c r="BQ22" s="3">
        <f t="shared" si="22"/>
        <v>30</v>
      </c>
      <c r="BR22" s="11">
        <f t="shared" si="23"/>
        <v>120.95</v>
      </c>
      <c r="BS22" s="30">
        <f t="shared" si="24"/>
        <v>48.218272013228606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 t="shared" si="25"/>
        <v>0</v>
      </c>
      <c r="CD22" s="10">
        <f t="shared" si="26"/>
        <v>0</v>
      </c>
      <c r="CE22" s="3">
        <f t="shared" si="27"/>
        <v>0</v>
      </c>
      <c r="CF22" s="11">
        <f t="shared" si="28"/>
        <v>0</v>
      </c>
      <c r="CG22" s="30" t="e">
        <f t="shared" si="29"/>
        <v>#DIV/0!</v>
      </c>
      <c r="CH22" s="12"/>
      <c r="CI22" s="2"/>
      <c r="CJ22" s="3"/>
      <c r="CK22" s="3"/>
      <c r="CL22" s="3"/>
      <c r="CM22" s="3"/>
      <c r="CN22" s="3"/>
      <c r="CO22" s="6">
        <f t="shared" si="30"/>
        <v>0</v>
      </c>
      <c r="CP22" s="10">
        <f t="shared" si="31"/>
        <v>0</v>
      </c>
      <c r="CQ22" s="3">
        <f t="shared" si="32"/>
        <v>0</v>
      </c>
      <c r="CR22" s="11">
        <f t="shared" si="33"/>
        <v>0</v>
      </c>
      <c r="CS22" s="12"/>
      <c r="CT22" s="2"/>
      <c r="CU22" s="3"/>
      <c r="CV22" s="3"/>
      <c r="CW22" s="3"/>
      <c r="CX22" s="3"/>
      <c r="CY22" s="3"/>
      <c r="CZ22" s="6">
        <f t="shared" si="34"/>
        <v>0</v>
      </c>
      <c r="DA22" s="10">
        <f t="shared" si="35"/>
        <v>0</v>
      </c>
      <c r="DB22" s="3">
        <f t="shared" si="36"/>
        <v>0</v>
      </c>
      <c r="DC22" s="11">
        <f t="shared" si="37"/>
        <v>0</v>
      </c>
      <c r="DD22" s="12"/>
      <c r="DE22" s="2"/>
      <c r="DF22" s="3"/>
      <c r="DG22" s="3"/>
      <c r="DH22" s="3"/>
      <c r="DI22" s="3"/>
      <c r="DJ22" s="3"/>
      <c r="DK22" s="6">
        <f t="shared" si="38"/>
        <v>0</v>
      </c>
      <c r="DL22" s="10">
        <f t="shared" si="39"/>
        <v>0</v>
      </c>
      <c r="DM22" s="3">
        <f t="shared" si="40"/>
        <v>0</v>
      </c>
      <c r="DN22" s="11">
        <f t="shared" si="41"/>
        <v>0</v>
      </c>
    </row>
    <row r="23" spans="1:118" ht="15">
      <c r="A23" s="33">
        <v>22</v>
      </c>
      <c r="B23" s="34">
        <v>21</v>
      </c>
      <c r="C23" s="38" t="s">
        <v>65</v>
      </c>
      <c r="D23" s="25"/>
      <c r="E23" s="9" t="s">
        <v>41</v>
      </c>
      <c r="F23" s="31">
        <f t="shared" si="0"/>
        <v>162.06312964111473</v>
      </c>
      <c r="G23" s="32">
        <f t="shared" si="1"/>
        <v>401.52</v>
      </c>
      <c r="H23" s="21">
        <f t="shared" si="2"/>
        <v>160.51999999999998</v>
      </c>
      <c r="I23" s="7">
        <f t="shared" si="3"/>
        <v>90</v>
      </c>
      <c r="J23" s="23">
        <f t="shared" si="4"/>
        <v>151</v>
      </c>
      <c r="K23" s="26">
        <v>38.79</v>
      </c>
      <c r="L23" s="2"/>
      <c r="M23" s="2"/>
      <c r="N23" s="2"/>
      <c r="O23" s="2"/>
      <c r="P23" s="2"/>
      <c r="Q23" s="2"/>
      <c r="R23" s="3">
        <v>62</v>
      </c>
      <c r="S23" s="3"/>
      <c r="T23" s="3"/>
      <c r="U23" s="3">
        <v>3</v>
      </c>
      <c r="V23" s="3"/>
      <c r="W23" s="13"/>
      <c r="X23" s="6">
        <f t="shared" si="5"/>
        <v>38.79</v>
      </c>
      <c r="Y23" s="10">
        <f t="shared" si="6"/>
        <v>62</v>
      </c>
      <c r="Z23" s="3">
        <f t="shared" si="7"/>
        <v>30</v>
      </c>
      <c r="AA23" s="11">
        <f t="shared" si="8"/>
        <v>130.79</v>
      </c>
      <c r="AB23" s="30">
        <f t="shared" si="9"/>
        <v>25.437724596681704</v>
      </c>
      <c r="AC23" s="12">
        <v>32.25</v>
      </c>
      <c r="AD23" s="2"/>
      <c r="AE23" s="2"/>
      <c r="AF23" s="2"/>
      <c r="AG23" s="3">
        <v>3</v>
      </c>
      <c r="AH23" s="3"/>
      <c r="AI23" s="3"/>
      <c r="AJ23" s="3"/>
      <c r="AK23" s="3"/>
      <c r="AL23" s="3"/>
      <c r="AM23" s="6">
        <f t="shared" si="10"/>
        <v>32.25</v>
      </c>
      <c r="AN23" s="10">
        <f t="shared" si="11"/>
        <v>3</v>
      </c>
      <c r="AO23" s="3">
        <f t="shared" si="12"/>
        <v>0</v>
      </c>
      <c r="AP23" s="11">
        <f t="shared" si="13"/>
        <v>35.25</v>
      </c>
      <c r="AQ23" s="30">
        <f t="shared" si="14"/>
        <v>60.680851063829792</v>
      </c>
      <c r="AR23" s="12">
        <v>40.479999999999997</v>
      </c>
      <c r="AS23" s="2"/>
      <c r="AT23" s="2"/>
      <c r="AU23" s="3">
        <v>56</v>
      </c>
      <c r="AV23" s="3"/>
      <c r="AW23" s="3">
        <v>2</v>
      </c>
      <c r="AX23" s="3">
        <v>2</v>
      </c>
      <c r="AY23" s="3"/>
      <c r="AZ23" s="3"/>
      <c r="BA23" s="6">
        <f t="shared" si="15"/>
        <v>40.479999999999997</v>
      </c>
      <c r="BB23" s="10">
        <f t="shared" si="16"/>
        <v>56</v>
      </c>
      <c r="BC23" s="3">
        <f t="shared" si="17"/>
        <v>40</v>
      </c>
      <c r="BD23" s="11">
        <f t="shared" si="18"/>
        <v>136.47999999999999</v>
      </c>
      <c r="BE23" s="30">
        <f t="shared" si="19"/>
        <v>17.035463071512311</v>
      </c>
      <c r="BF23" s="12">
        <v>49</v>
      </c>
      <c r="BG23" s="2"/>
      <c r="BH23" s="2"/>
      <c r="BI23" s="3">
        <v>30</v>
      </c>
      <c r="BJ23" s="3"/>
      <c r="BK23" s="3">
        <v>2</v>
      </c>
      <c r="BL23" s="3"/>
      <c r="BM23" s="3"/>
      <c r="BN23" s="3"/>
      <c r="BO23" s="6">
        <f t="shared" si="20"/>
        <v>49</v>
      </c>
      <c r="BP23" s="10">
        <f t="shared" si="21"/>
        <v>30</v>
      </c>
      <c r="BQ23" s="3">
        <f t="shared" si="22"/>
        <v>20</v>
      </c>
      <c r="BR23" s="11">
        <f t="shared" si="23"/>
        <v>99</v>
      </c>
      <c r="BS23" s="30">
        <f t="shared" si="24"/>
        <v>58.909090909090914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 t="shared" si="25"/>
        <v>0</v>
      </c>
      <c r="CD23" s="10">
        <f t="shared" si="26"/>
        <v>0</v>
      </c>
      <c r="CE23" s="3">
        <f t="shared" si="27"/>
        <v>0</v>
      </c>
      <c r="CF23" s="11">
        <f t="shared" si="28"/>
        <v>0</v>
      </c>
      <c r="CG23" s="30" t="e">
        <f t="shared" si="29"/>
        <v>#DIV/0!</v>
      </c>
      <c r="CH23" s="12"/>
      <c r="CI23" s="2"/>
      <c r="CJ23" s="3"/>
      <c r="CK23" s="3"/>
      <c r="CL23" s="3"/>
      <c r="CM23" s="3"/>
      <c r="CN23" s="3"/>
      <c r="CO23" s="6">
        <f t="shared" si="30"/>
        <v>0</v>
      </c>
      <c r="CP23" s="10">
        <f t="shared" si="31"/>
        <v>0</v>
      </c>
      <c r="CQ23" s="3">
        <f t="shared" si="32"/>
        <v>0</v>
      </c>
      <c r="CR23" s="11">
        <f t="shared" si="33"/>
        <v>0</v>
      </c>
      <c r="CS23" s="12"/>
      <c r="CT23" s="2"/>
      <c r="CU23" s="3"/>
      <c r="CV23" s="3"/>
      <c r="CW23" s="3"/>
      <c r="CX23" s="3"/>
      <c r="CY23" s="3"/>
      <c r="CZ23" s="6">
        <f t="shared" si="34"/>
        <v>0</v>
      </c>
      <c r="DA23" s="10">
        <f t="shared" si="35"/>
        <v>0</v>
      </c>
      <c r="DB23" s="3">
        <f t="shared" si="36"/>
        <v>0</v>
      </c>
      <c r="DC23" s="11">
        <f t="shared" si="37"/>
        <v>0</v>
      </c>
      <c r="DD23" s="12"/>
      <c r="DE23" s="2"/>
      <c r="DF23" s="3"/>
      <c r="DG23" s="3"/>
      <c r="DH23" s="3"/>
      <c r="DI23" s="3"/>
      <c r="DJ23" s="3"/>
      <c r="DK23" s="6">
        <f t="shared" si="38"/>
        <v>0</v>
      </c>
      <c r="DL23" s="10">
        <f t="shared" si="39"/>
        <v>0</v>
      </c>
      <c r="DM23" s="3">
        <f t="shared" si="40"/>
        <v>0</v>
      </c>
      <c r="DN23" s="11">
        <f t="shared" si="41"/>
        <v>0</v>
      </c>
    </row>
    <row r="24" spans="1:118" ht="15">
      <c r="A24" s="33">
        <v>24</v>
      </c>
      <c r="B24" s="34">
        <v>22</v>
      </c>
      <c r="C24" s="38" t="s">
        <v>66</v>
      </c>
      <c r="D24" s="25"/>
      <c r="E24" s="9" t="s">
        <v>41</v>
      </c>
      <c r="F24" s="31">
        <f t="shared" si="0"/>
        <v>155.94505159547833</v>
      </c>
      <c r="G24" s="32">
        <f t="shared" si="1"/>
        <v>386.51</v>
      </c>
      <c r="H24" s="21">
        <f t="shared" si="2"/>
        <v>259.51</v>
      </c>
      <c r="I24" s="7">
        <f t="shared" si="3"/>
        <v>30</v>
      </c>
      <c r="J24" s="23">
        <f t="shared" si="4"/>
        <v>97</v>
      </c>
      <c r="K24" s="26">
        <v>42.07</v>
      </c>
      <c r="L24" s="2"/>
      <c r="M24" s="2"/>
      <c r="N24" s="2"/>
      <c r="O24" s="2"/>
      <c r="P24" s="2"/>
      <c r="Q24" s="2"/>
      <c r="R24" s="3">
        <v>49</v>
      </c>
      <c r="S24" s="3"/>
      <c r="T24" s="3"/>
      <c r="U24" s="3">
        <v>1</v>
      </c>
      <c r="V24" s="3"/>
      <c r="W24" s="13"/>
      <c r="X24" s="6">
        <f t="shared" si="5"/>
        <v>42.07</v>
      </c>
      <c r="Y24" s="10">
        <f t="shared" si="6"/>
        <v>49</v>
      </c>
      <c r="Z24" s="3">
        <f t="shared" si="7"/>
        <v>10</v>
      </c>
      <c r="AA24" s="11">
        <f t="shared" si="8"/>
        <v>101.07</v>
      </c>
      <c r="AB24" s="30">
        <f t="shared" si="9"/>
        <v>32.917779756604332</v>
      </c>
      <c r="AC24" s="12">
        <v>34.54</v>
      </c>
      <c r="AD24" s="2"/>
      <c r="AE24" s="2"/>
      <c r="AF24" s="2"/>
      <c r="AG24" s="3">
        <v>2</v>
      </c>
      <c r="AH24" s="3"/>
      <c r="AI24" s="3"/>
      <c r="AJ24" s="3"/>
      <c r="AK24" s="3"/>
      <c r="AL24" s="3"/>
      <c r="AM24" s="6">
        <f t="shared" si="10"/>
        <v>34.54</v>
      </c>
      <c r="AN24" s="10">
        <f t="shared" si="11"/>
        <v>2</v>
      </c>
      <c r="AO24" s="3">
        <f t="shared" si="12"/>
        <v>0</v>
      </c>
      <c r="AP24" s="11">
        <f t="shared" si="13"/>
        <v>36.54</v>
      </c>
      <c r="AQ24" s="30">
        <f t="shared" si="14"/>
        <v>58.538587848932679</v>
      </c>
      <c r="AR24" s="12">
        <v>107.3</v>
      </c>
      <c r="AS24" s="2"/>
      <c r="AT24" s="2"/>
      <c r="AU24" s="3">
        <v>12</v>
      </c>
      <c r="AV24" s="3"/>
      <c r="AW24" s="3"/>
      <c r="AX24" s="3"/>
      <c r="AY24" s="3"/>
      <c r="AZ24" s="3"/>
      <c r="BA24" s="6">
        <f t="shared" si="15"/>
        <v>107.3</v>
      </c>
      <c r="BB24" s="10">
        <f t="shared" si="16"/>
        <v>12</v>
      </c>
      <c r="BC24" s="3">
        <f t="shared" si="17"/>
        <v>0</v>
      </c>
      <c r="BD24" s="11">
        <f t="shared" si="18"/>
        <v>119.3</v>
      </c>
      <c r="BE24" s="30">
        <f t="shared" si="19"/>
        <v>19.488683989941325</v>
      </c>
      <c r="BF24" s="12">
        <v>75.599999999999994</v>
      </c>
      <c r="BG24" s="2"/>
      <c r="BH24" s="2"/>
      <c r="BI24" s="3">
        <v>34</v>
      </c>
      <c r="BJ24" s="3"/>
      <c r="BK24" s="3"/>
      <c r="BL24" s="3">
        <v>2</v>
      </c>
      <c r="BM24" s="3"/>
      <c r="BN24" s="3"/>
      <c r="BO24" s="6">
        <f t="shared" si="20"/>
        <v>75.599999999999994</v>
      </c>
      <c r="BP24" s="10">
        <f t="shared" si="21"/>
        <v>34</v>
      </c>
      <c r="BQ24" s="3">
        <f t="shared" si="22"/>
        <v>20</v>
      </c>
      <c r="BR24" s="11">
        <f t="shared" si="23"/>
        <v>129.6</v>
      </c>
      <c r="BS24" s="30">
        <f t="shared" si="24"/>
        <v>45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 t="shared" si="25"/>
        <v>0</v>
      </c>
      <c r="CD24" s="10">
        <f t="shared" si="26"/>
        <v>0</v>
      </c>
      <c r="CE24" s="3">
        <f t="shared" si="27"/>
        <v>0</v>
      </c>
      <c r="CF24" s="11">
        <f t="shared" si="28"/>
        <v>0</v>
      </c>
      <c r="CG24" s="30" t="e">
        <f t="shared" si="29"/>
        <v>#DIV/0!</v>
      </c>
      <c r="CH24" s="12"/>
      <c r="CI24" s="2"/>
      <c r="CJ24" s="3"/>
      <c r="CK24" s="3"/>
      <c r="CL24" s="3"/>
      <c r="CM24" s="3"/>
      <c r="CN24" s="3"/>
      <c r="CO24" s="6">
        <f t="shared" si="30"/>
        <v>0</v>
      </c>
      <c r="CP24" s="10">
        <f t="shared" si="31"/>
        <v>0</v>
      </c>
      <c r="CQ24" s="3">
        <f t="shared" si="32"/>
        <v>0</v>
      </c>
      <c r="CR24" s="11">
        <f t="shared" si="33"/>
        <v>0</v>
      </c>
      <c r="CS24" s="12"/>
      <c r="CT24" s="2"/>
      <c r="CU24" s="3"/>
      <c r="CV24" s="3"/>
      <c r="CW24" s="3"/>
      <c r="CX24" s="3"/>
      <c r="CY24" s="3"/>
      <c r="CZ24" s="6">
        <f t="shared" si="34"/>
        <v>0</v>
      </c>
      <c r="DA24" s="10">
        <f t="shared" si="35"/>
        <v>0</v>
      </c>
      <c r="DB24" s="3">
        <f t="shared" si="36"/>
        <v>0</v>
      </c>
      <c r="DC24" s="11">
        <f t="shared" si="37"/>
        <v>0</v>
      </c>
      <c r="DD24" s="12"/>
      <c r="DE24" s="2"/>
      <c r="DF24" s="3"/>
      <c r="DG24" s="3"/>
      <c r="DH24" s="3"/>
      <c r="DI24" s="3"/>
      <c r="DJ24" s="3"/>
      <c r="DK24" s="6">
        <f t="shared" si="38"/>
        <v>0</v>
      </c>
      <c r="DL24" s="10">
        <f t="shared" si="39"/>
        <v>0</v>
      </c>
      <c r="DM24" s="3">
        <f t="shared" si="40"/>
        <v>0</v>
      </c>
      <c r="DN24" s="11">
        <f t="shared" si="41"/>
        <v>0</v>
      </c>
    </row>
    <row r="25" spans="1:118" ht="15">
      <c r="A25" s="33">
        <v>25</v>
      </c>
      <c r="B25" s="34">
        <v>23</v>
      </c>
      <c r="C25" s="38" t="s">
        <v>55</v>
      </c>
      <c r="D25" s="25"/>
      <c r="E25" s="9" t="s">
        <v>41</v>
      </c>
      <c r="F25" s="31">
        <f t="shared" si="0"/>
        <v>154.93060098482215</v>
      </c>
      <c r="G25" s="32">
        <f t="shared" si="1"/>
        <v>395.28</v>
      </c>
      <c r="H25" s="21">
        <f t="shared" si="2"/>
        <v>251.28</v>
      </c>
      <c r="I25" s="7">
        <f t="shared" si="3"/>
        <v>40</v>
      </c>
      <c r="J25" s="23">
        <f t="shared" si="4"/>
        <v>104</v>
      </c>
      <c r="K25" s="12">
        <v>54.34</v>
      </c>
      <c r="L25" s="2"/>
      <c r="M25" s="2"/>
      <c r="N25" s="2"/>
      <c r="O25" s="2"/>
      <c r="P25" s="27"/>
      <c r="Q25" s="2"/>
      <c r="R25" s="3">
        <v>27</v>
      </c>
      <c r="S25" s="3"/>
      <c r="T25" s="3"/>
      <c r="U25" s="3"/>
      <c r="V25" s="3"/>
      <c r="W25" s="13"/>
      <c r="X25" s="6">
        <f t="shared" si="5"/>
        <v>54.34</v>
      </c>
      <c r="Y25" s="10">
        <f t="shared" si="6"/>
        <v>27</v>
      </c>
      <c r="Z25" s="3">
        <f t="shared" si="7"/>
        <v>0</v>
      </c>
      <c r="AA25" s="11">
        <f t="shared" si="8"/>
        <v>81.34</v>
      </c>
      <c r="AB25" s="30">
        <f t="shared" si="9"/>
        <v>40.902385050405698</v>
      </c>
      <c r="AC25" s="12">
        <v>34.4</v>
      </c>
      <c r="AD25" s="2"/>
      <c r="AE25" s="2"/>
      <c r="AF25" s="2"/>
      <c r="AG25" s="3">
        <v>4</v>
      </c>
      <c r="AH25" s="3"/>
      <c r="AI25" s="3"/>
      <c r="AJ25" s="3"/>
      <c r="AK25" s="3"/>
      <c r="AL25" s="3"/>
      <c r="AM25" s="6">
        <f t="shared" si="10"/>
        <v>34.4</v>
      </c>
      <c r="AN25" s="10">
        <f t="shared" si="11"/>
        <v>4</v>
      </c>
      <c r="AO25" s="3">
        <f t="shared" si="12"/>
        <v>0</v>
      </c>
      <c r="AP25" s="11">
        <f t="shared" si="13"/>
        <v>38.4</v>
      </c>
      <c r="AQ25" s="30">
        <f t="shared" si="14"/>
        <v>55.703125000000007</v>
      </c>
      <c r="AR25" s="12">
        <v>47.54</v>
      </c>
      <c r="AS25" s="2"/>
      <c r="AT25" s="2"/>
      <c r="AU25" s="3">
        <v>55</v>
      </c>
      <c r="AV25" s="3"/>
      <c r="AW25" s="3">
        <v>1</v>
      </c>
      <c r="AX25" s="3">
        <v>2</v>
      </c>
      <c r="AY25" s="3"/>
      <c r="AZ25" s="3"/>
      <c r="BA25" s="6">
        <f t="shared" si="15"/>
        <v>47.54</v>
      </c>
      <c r="BB25" s="10">
        <f t="shared" si="16"/>
        <v>55</v>
      </c>
      <c r="BC25" s="3">
        <f t="shared" si="17"/>
        <v>30</v>
      </c>
      <c r="BD25" s="11">
        <f t="shared" si="18"/>
        <v>132.54</v>
      </c>
      <c r="BE25" s="30">
        <f t="shared" si="19"/>
        <v>17.541874151199639</v>
      </c>
      <c r="BF25" s="12">
        <v>115</v>
      </c>
      <c r="BG25" s="2"/>
      <c r="BH25" s="2"/>
      <c r="BI25" s="3">
        <v>18</v>
      </c>
      <c r="BJ25" s="3"/>
      <c r="BK25" s="3"/>
      <c r="BL25" s="3">
        <v>1</v>
      </c>
      <c r="BM25" s="3"/>
      <c r="BN25" s="3"/>
      <c r="BO25" s="6">
        <f t="shared" si="20"/>
        <v>115</v>
      </c>
      <c r="BP25" s="10">
        <f t="shared" si="21"/>
        <v>18</v>
      </c>
      <c r="BQ25" s="3">
        <f t="shared" si="22"/>
        <v>10</v>
      </c>
      <c r="BR25" s="11">
        <f t="shared" si="23"/>
        <v>143</v>
      </c>
      <c r="BS25" s="30">
        <f t="shared" si="24"/>
        <v>40.783216783216787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 t="shared" si="25"/>
        <v>0</v>
      </c>
      <c r="CD25" s="10">
        <f t="shared" si="26"/>
        <v>0</v>
      </c>
      <c r="CE25" s="3">
        <f t="shared" si="27"/>
        <v>0</v>
      </c>
      <c r="CF25" s="11">
        <f t="shared" si="28"/>
        <v>0</v>
      </c>
      <c r="CG25" s="30" t="e">
        <f t="shared" si="29"/>
        <v>#DIV/0!</v>
      </c>
      <c r="CH25" s="12"/>
      <c r="CI25" s="2"/>
      <c r="CJ25" s="3"/>
      <c r="CK25" s="3"/>
      <c r="CL25" s="3"/>
      <c r="CM25" s="3"/>
      <c r="CN25" s="3"/>
      <c r="CO25" s="6">
        <f t="shared" si="30"/>
        <v>0</v>
      </c>
      <c r="CP25" s="10">
        <f t="shared" si="31"/>
        <v>0</v>
      </c>
      <c r="CQ25" s="3">
        <f t="shared" si="32"/>
        <v>0</v>
      </c>
      <c r="CR25" s="11">
        <f t="shared" si="33"/>
        <v>0</v>
      </c>
      <c r="CS25" s="12"/>
      <c r="CT25" s="2"/>
      <c r="CU25" s="3"/>
      <c r="CV25" s="3"/>
      <c r="CW25" s="3"/>
      <c r="CX25" s="3"/>
      <c r="CY25" s="3"/>
      <c r="CZ25" s="6">
        <f t="shared" si="34"/>
        <v>0</v>
      </c>
      <c r="DA25" s="10">
        <f t="shared" si="35"/>
        <v>0</v>
      </c>
      <c r="DB25" s="3">
        <f t="shared" si="36"/>
        <v>0</v>
      </c>
      <c r="DC25" s="11">
        <f t="shared" si="37"/>
        <v>0</v>
      </c>
      <c r="DD25" s="12"/>
      <c r="DE25" s="2"/>
      <c r="DF25" s="3"/>
      <c r="DG25" s="3"/>
      <c r="DH25" s="3"/>
      <c r="DI25" s="3"/>
      <c r="DJ25" s="3"/>
      <c r="DK25" s="6">
        <f t="shared" si="38"/>
        <v>0</v>
      </c>
      <c r="DL25" s="10">
        <f t="shared" si="39"/>
        <v>0</v>
      </c>
      <c r="DM25" s="3">
        <f t="shared" si="40"/>
        <v>0</v>
      </c>
      <c r="DN25" s="11">
        <f t="shared" si="41"/>
        <v>0</v>
      </c>
    </row>
    <row r="26" spans="1:118" ht="15">
      <c r="A26" s="33">
        <v>26</v>
      </c>
      <c r="B26" s="34">
        <v>24</v>
      </c>
      <c r="C26" s="38" t="s">
        <v>67</v>
      </c>
      <c r="D26" s="25"/>
      <c r="E26" s="9" t="s">
        <v>41</v>
      </c>
      <c r="F26" s="31">
        <f t="shared" si="0"/>
        <v>149.79411448240228</v>
      </c>
      <c r="G26" s="32">
        <f t="shared" si="1"/>
        <v>418.09</v>
      </c>
      <c r="H26" s="21">
        <f t="shared" si="2"/>
        <v>216.08999999999997</v>
      </c>
      <c r="I26" s="7">
        <f t="shared" si="3"/>
        <v>70</v>
      </c>
      <c r="J26" s="23">
        <f t="shared" si="4"/>
        <v>132</v>
      </c>
      <c r="K26" s="26">
        <v>33.9</v>
      </c>
      <c r="L26" s="2"/>
      <c r="M26" s="2"/>
      <c r="N26" s="2"/>
      <c r="O26" s="2"/>
      <c r="P26" s="2"/>
      <c r="Q26" s="2"/>
      <c r="R26" s="3">
        <v>39</v>
      </c>
      <c r="S26" s="3"/>
      <c r="T26" s="3"/>
      <c r="U26" s="3"/>
      <c r="V26" s="3"/>
      <c r="W26" s="13"/>
      <c r="X26" s="6">
        <f t="shared" si="5"/>
        <v>33.9</v>
      </c>
      <c r="Y26" s="10">
        <f t="shared" si="6"/>
        <v>39</v>
      </c>
      <c r="Z26" s="3">
        <f t="shared" si="7"/>
        <v>0</v>
      </c>
      <c r="AA26" s="11">
        <f t="shared" si="8"/>
        <v>72.900000000000006</v>
      </c>
      <c r="AB26" s="30">
        <f t="shared" si="9"/>
        <v>45.637860082304513</v>
      </c>
      <c r="AC26" s="12">
        <v>28.16</v>
      </c>
      <c r="AD26" s="2"/>
      <c r="AE26" s="2"/>
      <c r="AF26" s="2"/>
      <c r="AG26" s="3">
        <v>2</v>
      </c>
      <c r="AH26" s="3"/>
      <c r="AI26" s="3"/>
      <c r="AJ26" s="3">
        <v>1</v>
      </c>
      <c r="AK26" s="3"/>
      <c r="AL26" s="3"/>
      <c r="AM26" s="6">
        <f t="shared" si="10"/>
        <v>28.16</v>
      </c>
      <c r="AN26" s="10">
        <f t="shared" si="11"/>
        <v>2</v>
      </c>
      <c r="AO26" s="3">
        <f t="shared" si="12"/>
        <v>10</v>
      </c>
      <c r="AP26" s="11">
        <f t="shared" si="13"/>
        <v>40.159999999999997</v>
      </c>
      <c r="AQ26" s="30">
        <f t="shared" si="14"/>
        <v>53.261952191235061</v>
      </c>
      <c r="AR26" s="12">
        <v>66.010000000000005</v>
      </c>
      <c r="AS26" s="2"/>
      <c r="AT26" s="2"/>
      <c r="AU26" s="3">
        <v>44</v>
      </c>
      <c r="AV26" s="3"/>
      <c r="AW26" s="3">
        <v>1</v>
      </c>
      <c r="AX26" s="3"/>
      <c r="AY26" s="3"/>
      <c r="AZ26" s="3"/>
      <c r="BA26" s="6">
        <f t="shared" si="15"/>
        <v>66.010000000000005</v>
      </c>
      <c r="BB26" s="10">
        <f t="shared" si="16"/>
        <v>44</v>
      </c>
      <c r="BC26" s="3">
        <f t="shared" si="17"/>
        <v>10</v>
      </c>
      <c r="BD26" s="11">
        <f t="shared" si="18"/>
        <v>120.01</v>
      </c>
      <c r="BE26" s="30">
        <f t="shared" si="19"/>
        <v>19.373385551204063</v>
      </c>
      <c r="BF26" s="12">
        <v>88.02</v>
      </c>
      <c r="BG26" s="2"/>
      <c r="BH26" s="2"/>
      <c r="BI26" s="3">
        <v>47</v>
      </c>
      <c r="BJ26" s="3"/>
      <c r="BK26" s="3">
        <v>2</v>
      </c>
      <c r="BL26" s="3"/>
      <c r="BM26" s="3">
        <v>2</v>
      </c>
      <c r="BN26" s="3"/>
      <c r="BO26" s="6">
        <f t="shared" si="20"/>
        <v>88.02</v>
      </c>
      <c r="BP26" s="10">
        <f t="shared" si="21"/>
        <v>47</v>
      </c>
      <c r="BQ26" s="3">
        <f t="shared" si="22"/>
        <v>50</v>
      </c>
      <c r="BR26" s="11">
        <f t="shared" si="23"/>
        <v>185.01999999999998</v>
      </c>
      <c r="BS26" s="30">
        <f t="shared" si="24"/>
        <v>31.520916657658638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 t="shared" si="25"/>
        <v>0</v>
      </c>
      <c r="CD26" s="10">
        <f t="shared" si="26"/>
        <v>0</v>
      </c>
      <c r="CE26" s="3">
        <f t="shared" si="27"/>
        <v>0</v>
      </c>
      <c r="CF26" s="11">
        <f t="shared" si="28"/>
        <v>0</v>
      </c>
      <c r="CG26" s="30" t="e">
        <f t="shared" si="29"/>
        <v>#DIV/0!</v>
      </c>
      <c r="CH26" s="12"/>
      <c r="CI26" s="2"/>
      <c r="CJ26" s="3"/>
      <c r="CK26" s="3"/>
      <c r="CL26" s="3"/>
      <c r="CM26" s="3"/>
      <c r="CN26" s="3"/>
      <c r="CO26" s="6">
        <f t="shared" si="30"/>
        <v>0</v>
      </c>
      <c r="CP26" s="10">
        <f t="shared" si="31"/>
        <v>0</v>
      </c>
      <c r="CQ26" s="3">
        <f t="shared" si="32"/>
        <v>0</v>
      </c>
      <c r="CR26" s="11">
        <f t="shared" si="33"/>
        <v>0</v>
      </c>
      <c r="CS26" s="12"/>
      <c r="CT26" s="2"/>
      <c r="CU26" s="3"/>
      <c r="CV26" s="3"/>
      <c r="CW26" s="3"/>
      <c r="CX26" s="3"/>
      <c r="CY26" s="3"/>
      <c r="CZ26" s="6">
        <f t="shared" si="34"/>
        <v>0</v>
      </c>
      <c r="DA26" s="10">
        <f t="shared" si="35"/>
        <v>0</v>
      </c>
      <c r="DB26" s="3">
        <f t="shared" si="36"/>
        <v>0</v>
      </c>
      <c r="DC26" s="11">
        <f t="shared" si="37"/>
        <v>0</v>
      </c>
      <c r="DD26" s="12"/>
      <c r="DE26" s="2"/>
      <c r="DF26" s="3"/>
      <c r="DG26" s="3"/>
      <c r="DH26" s="3"/>
      <c r="DI26" s="3"/>
      <c r="DJ26" s="3"/>
      <c r="DK26" s="6">
        <f t="shared" si="38"/>
        <v>0</v>
      </c>
      <c r="DL26" s="10">
        <f t="shared" si="39"/>
        <v>0</v>
      </c>
      <c r="DM26" s="3">
        <f t="shared" si="40"/>
        <v>0</v>
      </c>
      <c r="DN26" s="11">
        <f t="shared" si="41"/>
        <v>0</v>
      </c>
    </row>
    <row r="27" spans="1:118" ht="15">
      <c r="A27" s="33">
        <v>27</v>
      </c>
      <c r="B27" s="34">
        <v>25</v>
      </c>
      <c r="C27" s="38" t="s">
        <v>46</v>
      </c>
      <c r="D27" s="25"/>
      <c r="E27" s="9" t="s">
        <v>41</v>
      </c>
      <c r="F27" s="31">
        <f t="shared" si="0"/>
        <v>145.78713472684967</v>
      </c>
      <c r="G27" s="32">
        <f t="shared" si="1"/>
        <v>362.35</v>
      </c>
      <c r="H27" s="21">
        <f t="shared" si="2"/>
        <v>114.35</v>
      </c>
      <c r="I27" s="7">
        <f t="shared" si="3"/>
        <v>70</v>
      </c>
      <c r="J27" s="23">
        <f t="shared" si="4"/>
        <v>178</v>
      </c>
      <c r="K27" s="12">
        <v>25.81</v>
      </c>
      <c r="L27" s="2"/>
      <c r="M27" s="2"/>
      <c r="N27" s="2"/>
      <c r="O27" s="2"/>
      <c r="P27" s="2"/>
      <c r="Q27" s="2"/>
      <c r="R27" s="3">
        <v>57</v>
      </c>
      <c r="S27" s="3"/>
      <c r="T27" s="3">
        <v>1</v>
      </c>
      <c r="U27" s="3">
        <v>1</v>
      </c>
      <c r="V27" s="3"/>
      <c r="W27" s="13"/>
      <c r="X27" s="6">
        <f t="shared" si="5"/>
        <v>25.81</v>
      </c>
      <c r="Y27" s="10">
        <f t="shared" si="6"/>
        <v>57</v>
      </c>
      <c r="Z27" s="3">
        <f t="shared" si="7"/>
        <v>20</v>
      </c>
      <c r="AA27" s="11">
        <f t="shared" si="8"/>
        <v>102.81</v>
      </c>
      <c r="AB27" s="30">
        <f t="shared" si="9"/>
        <v>32.360665304931423</v>
      </c>
      <c r="AC27" s="12">
        <v>15.91</v>
      </c>
      <c r="AD27" s="2"/>
      <c r="AE27" s="2"/>
      <c r="AF27" s="2"/>
      <c r="AG27" s="3">
        <v>51</v>
      </c>
      <c r="AH27" s="3"/>
      <c r="AI27" s="3">
        <v>1</v>
      </c>
      <c r="AJ27" s="3"/>
      <c r="AK27" s="3"/>
      <c r="AL27" s="3"/>
      <c r="AM27" s="6">
        <f t="shared" si="10"/>
        <v>15.91</v>
      </c>
      <c r="AN27" s="10">
        <f t="shared" si="11"/>
        <v>51</v>
      </c>
      <c r="AO27" s="3">
        <f t="shared" si="12"/>
        <v>10</v>
      </c>
      <c r="AP27" s="11">
        <f t="shared" si="13"/>
        <v>76.91</v>
      </c>
      <c r="AQ27" s="30">
        <f t="shared" si="14"/>
        <v>27.811727993758939</v>
      </c>
      <c r="AR27" s="12">
        <v>30.23</v>
      </c>
      <c r="AS27" s="2"/>
      <c r="AT27" s="2"/>
      <c r="AU27" s="3">
        <v>23</v>
      </c>
      <c r="AV27" s="3"/>
      <c r="AW27" s="3"/>
      <c r="AX27" s="3">
        <v>1</v>
      </c>
      <c r="AY27" s="3"/>
      <c r="AZ27" s="3"/>
      <c r="BA27" s="6">
        <f t="shared" si="15"/>
        <v>30.23</v>
      </c>
      <c r="BB27" s="10">
        <f t="shared" si="16"/>
        <v>23</v>
      </c>
      <c r="BC27" s="3">
        <f t="shared" si="17"/>
        <v>10</v>
      </c>
      <c r="BD27" s="11">
        <f t="shared" si="18"/>
        <v>63.230000000000004</v>
      </c>
      <c r="BE27" s="30">
        <f t="shared" si="19"/>
        <v>36.770520322631661</v>
      </c>
      <c r="BF27" s="12">
        <v>42.4</v>
      </c>
      <c r="BG27" s="2"/>
      <c r="BH27" s="2"/>
      <c r="BI27" s="3">
        <v>47</v>
      </c>
      <c r="BJ27" s="3"/>
      <c r="BK27" s="3">
        <v>1</v>
      </c>
      <c r="BL27" s="3">
        <v>2</v>
      </c>
      <c r="BM27" s="3"/>
      <c r="BN27" s="3"/>
      <c r="BO27" s="6">
        <f t="shared" si="20"/>
        <v>42.4</v>
      </c>
      <c r="BP27" s="10">
        <f t="shared" si="21"/>
        <v>47</v>
      </c>
      <c r="BQ27" s="3">
        <f t="shared" si="22"/>
        <v>30</v>
      </c>
      <c r="BR27" s="11">
        <f t="shared" si="23"/>
        <v>119.4</v>
      </c>
      <c r="BS27" s="30">
        <f t="shared" si="24"/>
        <v>48.844221105527637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 t="shared" si="25"/>
        <v>0</v>
      </c>
      <c r="CD27" s="10">
        <f t="shared" si="26"/>
        <v>0</v>
      </c>
      <c r="CE27" s="3">
        <f t="shared" si="27"/>
        <v>0</v>
      </c>
      <c r="CF27" s="11">
        <f t="shared" si="28"/>
        <v>0</v>
      </c>
      <c r="CG27" s="30" t="e">
        <f t="shared" si="29"/>
        <v>#DIV/0!</v>
      </c>
      <c r="CH27" s="12"/>
      <c r="CI27" s="2"/>
      <c r="CJ27" s="3"/>
      <c r="CK27" s="3"/>
      <c r="CL27" s="3"/>
      <c r="CM27" s="3"/>
      <c r="CN27" s="3"/>
      <c r="CO27" s="6">
        <f t="shared" si="30"/>
        <v>0</v>
      </c>
      <c r="CP27" s="10">
        <f t="shared" si="31"/>
        <v>0</v>
      </c>
      <c r="CQ27" s="3">
        <f t="shared" si="32"/>
        <v>0</v>
      </c>
      <c r="CR27" s="11">
        <f t="shared" si="33"/>
        <v>0</v>
      </c>
      <c r="CS27" s="12"/>
      <c r="CT27" s="2"/>
      <c r="CU27" s="3"/>
      <c r="CV27" s="3"/>
      <c r="CW27" s="3"/>
      <c r="CX27" s="3"/>
      <c r="CY27" s="3"/>
      <c r="CZ27" s="6">
        <f t="shared" si="34"/>
        <v>0</v>
      </c>
      <c r="DA27" s="10">
        <f t="shared" si="35"/>
        <v>0</v>
      </c>
      <c r="DB27" s="3">
        <f t="shared" si="36"/>
        <v>0</v>
      </c>
      <c r="DC27" s="11">
        <f t="shared" si="37"/>
        <v>0</v>
      </c>
      <c r="DD27" s="12"/>
      <c r="DE27" s="2"/>
      <c r="DF27" s="3"/>
      <c r="DG27" s="3"/>
      <c r="DH27" s="3"/>
      <c r="DI27" s="3"/>
      <c r="DJ27" s="3"/>
      <c r="DK27" s="6">
        <f t="shared" si="38"/>
        <v>0</v>
      </c>
      <c r="DL27" s="10">
        <f t="shared" si="39"/>
        <v>0</v>
      </c>
      <c r="DM27" s="3">
        <f t="shared" si="40"/>
        <v>0</v>
      </c>
      <c r="DN27" s="11">
        <f t="shared" si="41"/>
        <v>0</v>
      </c>
    </row>
    <row r="28" spans="1:118" ht="15">
      <c r="A28" s="33">
        <v>28</v>
      </c>
      <c r="B28" s="34">
        <v>26</v>
      </c>
      <c r="C28" s="38" t="s">
        <v>71</v>
      </c>
      <c r="D28" s="25"/>
      <c r="E28" s="9" t="s">
        <v>41</v>
      </c>
      <c r="F28" s="31">
        <f t="shared" si="0"/>
        <v>145.57045304809128</v>
      </c>
      <c r="G28" s="32">
        <f t="shared" si="1"/>
        <v>416.43</v>
      </c>
      <c r="H28" s="21">
        <f t="shared" si="2"/>
        <v>203.43</v>
      </c>
      <c r="I28" s="7">
        <f t="shared" si="3"/>
        <v>90</v>
      </c>
      <c r="J28" s="23">
        <f t="shared" si="4"/>
        <v>123</v>
      </c>
      <c r="K28" s="26">
        <v>46.78</v>
      </c>
      <c r="L28" s="2"/>
      <c r="M28" s="2"/>
      <c r="N28" s="2"/>
      <c r="O28" s="2"/>
      <c r="P28" s="2"/>
      <c r="Q28" s="2"/>
      <c r="R28" s="3">
        <v>45</v>
      </c>
      <c r="S28" s="3"/>
      <c r="T28" s="3"/>
      <c r="U28" s="3">
        <v>2</v>
      </c>
      <c r="V28" s="3"/>
      <c r="W28" s="13"/>
      <c r="X28" s="6">
        <f t="shared" si="5"/>
        <v>46.78</v>
      </c>
      <c r="Y28" s="10">
        <f t="shared" si="6"/>
        <v>45</v>
      </c>
      <c r="Z28" s="3">
        <f t="shared" si="7"/>
        <v>20</v>
      </c>
      <c r="AA28" s="11">
        <f t="shared" si="8"/>
        <v>111.78</v>
      </c>
      <c r="AB28" s="30">
        <f t="shared" si="9"/>
        <v>29.763821792807292</v>
      </c>
      <c r="AC28" s="12">
        <v>34.369999999999997</v>
      </c>
      <c r="AD28" s="2"/>
      <c r="AE28" s="2"/>
      <c r="AF28" s="2"/>
      <c r="AG28" s="3">
        <v>3</v>
      </c>
      <c r="AH28" s="3"/>
      <c r="AI28" s="3"/>
      <c r="AJ28" s="3"/>
      <c r="AK28" s="3"/>
      <c r="AL28" s="3"/>
      <c r="AM28" s="6">
        <f t="shared" si="10"/>
        <v>34.369999999999997</v>
      </c>
      <c r="AN28" s="10">
        <f t="shared" si="11"/>
        <v>3</v>
      </c>
      <c r="AO28" s="3">
        <f t="shared" si="12"/>
        <v>0</v>
      </c>
      <c r="AP28" s="11">
        <f t="shared" si="13"/>
        <v>37.369999999999997</v>
      </c>
      <c r="AQ28" s="30">
        <f t="shared" si="14"/>
        <v>57.238426545357243</v>
      </c>
      <c r="AR28" s="12">
        <v>56.68</v>
      </c>
      <c r="AS28" s="2"/>
      <c r="AT28" s="2"/>
      <c r="AU28" s="3">
        <v>29</v>
      </c>
      <c r="AV28" s="3"/>
      <c r="AW28" s="3">
        <v>2</v>
      </c>
      <c r="AX28" s="3">
        <v>1</v>
      </c>
      <c r="AY28" s="3"/>
      <c r="AZ28" s="3"/>
      <c r="BA28" s="6">
        <f t="shared" si="15"/>
        <v>56.68</v>
      </c>
      <c r="BB28" s="10">
        <f t="shared" si="16"/>
        <v>29</v>
      </c>
      <c r="BC28" s="3">
        <f t="shared" si="17"/>
        <v>30</v>
      </c>
      <c r="BD28" s="11">
        <f t="shared" si="18"/>
        <v>115.68</v>
      </c>
      <c r="BE28" s="30">
        <f t="shared" si="19"/>
        <v>20.098547717842322</v>
      </c>
      <c r="BF28" s="12">
        <v>65.599999999999994</v>
      </c>
      <c r="BG28" s="2"/>
      <c r="BH28" s="2"/>
      <c r="BI28" s="3">
        <v>46</v>
      </c>
      <c r="BJ28" s="3"/>
      <c r="BK28" s="3">
        <v>4</v>
      </c>
      <c r="BL28" s="3"/>
      <c r="BM28" s="3"/>
      <c r="BN28" s="3"/>
      <c r="BO28" s="6">
        <f t="shared" si="20"/>
        <v>65.599999999999994</v>
      </c>
      <c r="BP28" s="10">
        <f t="shared" si="21"/>
        <v>46</v>
      </c>
      <c r="BQ28" s="3">
        <f t="shared" si="22"/>
        <v>40</v>
      </c>
      <c r="BR28" s="11">
        <f t="shared" si="23"/>
        <v>151.6</v>
      </c>
      <c r="BS28" s="30">
        <f t="shared" si="24"/>
        <v>38.469656992084431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 t="shared" si="25"/>
        <v>0</v>
      </c>
      <c r="CD28" s="10">
        <f t="shared" si="26"/>
        <v>0</v>
      </c>
      <c r="CE28" s="3">
        <f t="shared" si="27"/>
        <v>0</v>
      </c>
      <c r="CF28" s="11">
        <f t="shared" si="28"/>
        <v>0</v>
      </c>
      <c r="CG28" s="30" t="e">
        <f t="shared" si="29"/>
        <v>#DIV/0!</v>
      </c>
      <c r="CH28" s="12"/>
      <c r="CI28" s="2"/>
      <c r="CJ28" s="3"/>
      <c r="CK28" s="3"/>
      <c r="CL28" s="3"/>
      <c r="CM28" s="3"/>
      <c r="CN28" s="3"/>
      <c r="CO28" s="6">
        <f t="shared" si="30"/>
        <v>0</v>
      </c>
      <c r="CP28" s="10">
        <f t="shared" si="31"/>
        <v>0</v>
      </c>
      <c r="CQ28" s="3">
        <f t="shared" si="32"/>
        <v>0</v>
      </c>
      <c r="CR28" s="11">
        <f t="shared" si="33"/>
        <v>0</v>
      </c>
      <c r="CS28" s="12"/>
      <c r="CT28" s="2"/>
      <c r="CU28" s="3"/>
      <c r="CV28" s="3"/>
      <c r="CW28" s="3"/>
      <c r="CX28" s="3"/>
      <c r="CY28" s="3"/>
      <c r="CZ28" s="6">
        <f t="shared" si="34"/>
        <v>0</v>
      </c>
      <c r="DA28" s="10">
        <f t="shared" si="35"/>
        <v>0</v>
      </c>
      <c r="DB28" s="3">
        <f t="shared" si="36"/>
        <v>0</v>
      </c>
      <c r="DC28" s="11">
        <f t="shared" si="37"/>
        <v>0</v>
      </c>
      <c r="DD28" s="12"/>
      <c r="DE28" s="2"/>
      <c r="DF28" s="3"/>
      <c r="DG28" s="3"/>
      <c r="DH28" s="3"/>
      <c r="DI28" s="3"/>
      <c r="DJ28" s="3"/>
      <c r="DK28" s="6">
        <f t="shared" si="38"/>
        <v>0</v>
      </c>
      <c r="DL28" s="10">
        <f t="shared" si="39"/>
        <v>0</v>
      </c>
      <c r="DM28" s="3">
        <f t="shared" si="40"/>
        <v>0</v>
      </c>
      <c r="DN28" s="11">
        <f t="shared" si="41"/>
        <v>0</v>
      </c>
    </row>
    <row r="29" spans="1:118" ht="15">
      <c r="A29" s="33">
        <v>29</v>
      </c>
      <c r="B29" s="34">
        <v>27</v>
      </c>
      <c r="C29" s="8" t="s">
        <v>50</v>
      </c>
      <c r="D29" s="9"/>
      <c r="E29" s="9" t="s">
        <v>41</v>
      </c>
      <c r="F29" s="31">
        <f t="shared" si="0"/>
        <v>143.97879544792042</v>
      </c>
      <c r="G29" s="32">
        <f t="shared" si="1"/>
        <v>438.5</v>
      </c>
      <c r="H29" s="21">
        <f t="shared" si="2"/>
        <v>187.5</v>
      </c>
      <c r="I29" s="7">
        <f t="shared" si="3"/>
        <v>125</v>
      </c>
      <c r="J29" s="23">
        <f t="shared" si="4"/>
        <v>126</v>
      </c>
      <c r="K29" s="12">
        <v>39.5</v>
      </c>
      <c r="L29" s="2"/>
      <c r="M29" s="2"/>
      <c r="N29" s="2"/>
      <c r="O29" s="2"/>
      <c r="P29" s="2"/>
      <c r="Q29" s="2"/>
      <c r="R29" s="3">
        <v>19</v>
      </c>
      <c r="S29" s="3"/>
      <c r="T29" s="3"/>
      <c r="U29" s="3">
        <v>1</v>
      </c>
      <c r="V29" s="3"/>
      <c r="W29" s="13"/>
      <c r="X29" s="6">
        <f t="shared" si="5"/>
        <v>39.5</v>
      </c>
      <c r="Y29" s="10">
        <f t="shared" si="6"/>
        <v>19</v>
      </c>
      <c r="Z29" s="3">
        <f t="shared" si="7"/>
        <v>10</v>
      </c>
      <c r="AA29" s="11">
        <f t="shared" si="8"/>
        <v>68.5</v>
      </c>
      <c r="AB29" s="30">
        <f t="shared" si="9"/>
        <v>48.569343065693424</v>
      </c>
      <c r="AC29" s="12">
        <v>45.73</v>
      </c>
      <c r="AD29" s="2"/>
      <c r="AE29" s="2"/>
      <c r="AF29" s="2"/>
      <c r="AG29" s="3">
        <v>7</v>
      </c>
      <c r="AH29" s="3">
        <v>1</v>
      </c>
      <c r="AI29" s="3"/>
      <c r="AJ29" s="3">
        <v>1</v>
      </c>
      <c r="AK29" s="3"/>
      <c r="AL29" s="3"/>
      <c r="AM29" s="6">
        <f t="shared" si="10"/>
        <v>45.73</v>
      </c>
      <c r="AN29" s="10">
        <f t="shared" si="11"/>
        <v>7</v>
      </c>
      <c r="AO29" s="3">
        <f t="shared" si="12"/>
        <v>15</v>
      </c>
      <c r="AP29" s="11">
        <f t="shared" si="13"/>
        <v>67.72999999999999</v>
      </c>
      <c r="AQ29" s="30">
        <f t="shared" si="14"/>
        <v>31.581278606230629</v>
      </c>
      <c r="AR29" s="12">
        <v>43.1</v>
      </c>
      <c r="AS29" s="2"/>
      <c r="AT29" s="2"/>
      <c r="AU29" s="3">
        <v>71</v>
      </c>
      <c r="AV29" s="3">
        <v>1</v>
      </c>
      <c r="AW29" s="3">
        <v>4</v>
      </c>
      <c r="AX29" s="3">
        <v>3</v>
      </c>
      <c r="AY29" s="3"/>
      <c r="AZ29" s="3"/>
      <c r="BA29" s="6">
        <f t="shared" si="15"/>
        <v>43.1</v>
      </c>
      <c r="BB29" s="10">
        <f t="shared" si="16"/>
        <v>71</v>
      </c>
      <c r="BC29" s="3">
        <f t="shared" si="17"/>
        <v>75</v>
      </c>
      <c r="BD29" s="11">
        <f t="shared" si="18"/>
        <v>189.1</v>
      </c>
      <c r="BE29" s="30">
        <f t="shared" si="19"/>
        <v>12.295081967213115</v>
      </c>
      <c r="BF29" s="12">
        <v>59.17</v>
      </c>
      <c r="BG29" s="2"/>
      <c r="BH29" s="2"/>
      <c r="BI29" s="3">
        <v>29</v>
      </c>
      <c r="BJ29" s="3">
        <v>1</v>
      </c>
      <c r="BK29" s="3">
        <v>1</v>
      </c>
      <c r="BL29" s="3">
        <v>1</v>
      </c>
      <c r="BM29" s="3"/>
      <c r="BN29" s="3"/>
      <c r="BO29" s="6">
        <f t="shared" si="20"/>
        <v>59.17</v>
      </c>
      <c r="BP29" s="10">
        <f t="shared" si="21"/>
        <v>29</v>
      </c>
      <c r="BQ29" s="3">
        <f t="shared" si="22"/>
        <v>25</v>
      </c>
      <c r="BR29" s="11">
        <f t="shared" si="23"/>
        <v>113.17</v>
      </c>
      <c r="BS29" s="30">
        <f t="shared" si="24"/>
        <v>51.533091808783247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 t="shared" si="25"/>
        <v>0</v>
      </c>
      <c r="CD29" s="10">
        <f t="shared" si="26"/>
        <v>0</v>
      </c>
      <c r="CE29" s="3">
        <f t="shared" si="27"/>
        <v>0</v>
      </c>
      <c r="CF29" s="11">
        <f t="shared" si="28"/>
        <v>0</v>
      </c>
      <c r="CG29" s="30" t="e">
        <f t="shared" si="29"/>
        <v>#DIV/0!</v>
      </c>
      <c r="CH29" s="12"/>
      <c r="CI29" s="2"/>
      <c r="CJ29" s="3"/>
      <c r="CK29" s="3"/>
      <c r="CL29" s="3"/>
      <c r="CM29" s="3"/>
      <c r="CN29" s="3"/>
      <c r="CO29" s="6">
        <f t="shared" si="30"/>
        <v>0</v>
      </c>
      <c r="CP29" s="10">
        <f t="shared" si="31"/>
        <v>0</v>
      </c>
      <c r="CQ29" s="3">
        <f t="shared" si="32"/>
        <v>0</v>
      </c>
      <c r="CR29" s="11">
        <f t="shared" si="33"/>
        <v>0</v>
      </c>
      <c r="CS29" s="12"/>
      <c r="CT29" s="2"/>
      <c r="CU29" s="3"/>
      <c r="CV29" s="3"/>
      <c r="CW29" s="3"/>
      <c r="CX29" s="3"/>
      <c r="CY29" s="3"/>
      <c r="CZ29" s="6">
        <f t="shared" si="34"/>
        <v>0</v>
      </c>
      <c r="DA29" s="10">
        <f t="shared" si="35"/>
        <v>0</v>
      </c>
      <c r="DB29" s="3">
        <f t="shared" si="36"/>
        <v>0</v>
      </c>
      <c r="DC29" s="11">
        <f t="shared" si="37"/>
        <v>0</v>
      </c>
      <c r="DD29" s="12"/>
      <c r="DE29" s="2"/>
      <c r="DF29" s="3"/>
      <c r="DG29" s="3"/>
      <c r="DH29" s="3"/>
      <c r="DI29" s="3"/>
      <c r="DJ29" s="3"/>
      <c r="DK29" s="6">
        <f t="shared" si="38"/>
        <v>0</v>
      </c>
      <c r="DL29" s="10">
        <f t="shared" si="39"/>
        <v>0</v>
      </c>
      <c r="DM29" s="3">
        <f t="shared" si="40"/>
        <v>0</v>
      </c>
      <c r="DN29" s="11">
        <f t="shared" si="41"/>
        <v>0</v>
      </c>
    </row>
    <row r="30" spans="1:118" ht="15">
      <c r="A30" s="33">
        <v>30</v>
      </c>
      <c r="B30" s="34">
        <v>28</v>
      </c>
      <c r="C30" s="8" t="s">
        <v>83</v>
      </c>
      <c r="D30" s="25"/>
      <c r="E30" s="9" t="s">
        <v>41</v>
      </c>
      <c r="F30" s="31">
        <f t="shared" si="0"/>
        <v>141.15962212989444</v>
      </c>
      <c r="G30" s="32">
        <f t="shared" si="1"/>
        <v>425.64</v>
      </c>
      <c r="H30" s="21">
        <f t="shared" si="2"/>
        <v>160.63999999999999</v>
      </c>
      <c r="I30" s="7">
        <f t="shared" si="3"/>
        <v>120</v>
      </c>
      <c r="J30" s="23">
        <f t="shared" si="4"/>
        <v>145</v>
      </c>
      <c r="K30" s="26">
        <v>40.130000000000003</v>
      </c>
      <c r="L30" s="2"/>
      <c r="M30" s="2"/>
      <c r="N30" s="2"/>
      <c r="O30" s="2"/>
      <c r="P30" s="2"/>
      <c r="Q30" s="2"/>
      <c r="R30" s="3">
        <v>50</v>
      </c>
      <c r="S30" s="3"/>
      <c r="T30" s="3"/>
      <c r="U30" s="3">
        <v>4</v>
      </c>
      <c r="V30" s="3"/>
      <c r="W30" s="13"/>
      <c r="X30" s="6">
        <f t="shared" si="5"/>
        <v>40.130000000000003</v>
      </c>
      <c r="Y30" s="10">
        <f t="shared" si="6"/>
        <v>50</v>
      </c>
      <c r="Z30" s="3">
        <f t="shared" si="7"/>
        <v>40</v>
      </c>
      <c r="AA30" s="11">
        <f t="shared" si="8"/>
        <v>130.13</v>
      </c>
      <c r="AB30" s="30">
        <f t="shared" si="9"/>
        <v>25.56674095135633</v>
      </c>
      <c r="AC30" s="12">
        <v>29.05</v>
      </c>
      <c r="AD30" s="2"/>
      <c r="AE30" s="2"/>
      <c r="AF30" s="2"/>
      <c r="AG30" s="3">
        <v>11</v>
      </c>
      <c r="AH30" s="3"/>
      <c r="AI30" s="3"/>
      <c r="AJ30" s="3"/>
      <c r="AK30" s="3"/>
      <c r="AL30" s="3"/>
      <c r="AM30" s="6">
        <f t="shared" si="10"/>
        <v>29.05</v>
      </c>
      <c r="AN30" s="10">
        <f t="shared" si="11"/>
        <v>11</v>
      </c>
      <c r="AO30" s="3">
        <f t="shared" si="12"/>
        <v>0</v>
      </c>
      <c r="AP30" s="11">
        <f t="shared" si="13"/>
        <v>40.049999999999997</v>
      </c>
      <c r="AQ30" s="30">
        <f t="shared" si="14"/>
        <v>53.408239700374537</v>
      </c>
      <c r="AR30" s="12">
        <v>39.380000000000003</v>
      </c>
      <c r="AS30" s="2"/>
      <c r="AT30" s="2"/>
      <c r="AU30" s="3">
        <v>39</v>
      </c>
      <c r="AV30" s="3"/>
      <c r="AW30" s="3">
        <v>3</v>
      </c>
      <c r="AX30" s="3">
        <v>1</v>
      </c>
      <c r="AY30" s="3"/>
      <c r="AZ30" s="3"/>
      <c r="BA30" s="6">
        <f t="shared" si="15"/>
        <v>39.380000000000003</v>
      </c>
      <c r="BB30" s="10">
        <f t="shared" si="16"/>
        <v>39</v>
      </c>
      <c r="BC30" s="3">
        <f t="shared" si="17"/>
        <v>40</v>
      </c>
      <c r="BD30" s="11">
        <f t="shared" si="18"/>
        <v>118.38</v>
      </c>
      <c r="BE30" s="30">
        <f t="shared" si="19"/>
        <v>19.640141915864167</v>
      </c>
      <c r="BF30" s="12">
        <v>52.08</v>
      </c>
      <c r="BG30" s="2"/>
      <c r="BH30" s="2"/>
      <c r="BI30" s="3">
        <v>45</v>
      </c>
      <c r="BJ30" s="3"/>
      <c r="BK30" s="3">
        <v>2</v>
      </c>
      <c r="BL30" s="3">
        <v>2</v>
      </c>
      <c r="BM30" s="3"/>
      <c r="BN30" s="3"/>
      <c r="BO30" s="6">
        <f t="shared" si="20"/>
        <v>52.08</v>
      </c>
      <c r="BP30" s="10">
        <f t="shared" si="21"/>
        <v>45</v>
      </c>
      <c r="BQ30" s="3">
        <f t="shared" si="22"/>
        <v>40</v>
      </c>
      <c r="BR30" s="11">
        <f t="shared" si="23"/>
        <v>137.07999999999998</v>
      </c>
      <c r="BS30" s="30">
        <f t="shared" si="24"/>
        <v>42.544499562299393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 t="shared" si="25"/>
        <v>0</v>
      </c>
      <c r="CD30" s="10">
        <f t="shared" si="26"/>
        <v>0</v>
      </c>
      <c r="CE30" s="3">
        <f t="shared" si="27"/>
        <v>0</v>
      </c>
      <c r="CF30" s="11">
        <f t="shared" si="28"/>
        <v>0</v>
      </c>
      <c r="CG30" s="30" t="e">
        <f t="shared" si="29"/>
        <v>#DIV/0!</v>
      </c>
      <c r="CH30" s="12"/>
      <c r="CI30" s="2"/>
      <c r="CJ30" s="3"/>
      <c r="CK30" s="3"/>
      <c r="CL30" s="3"/>
      <c r="CM30" s="3"/>
      <c r="CN30" s="3"/>
      <c r="CO30" s="6">
        <f t="shared" si="30"/>
        <v>0</v>
      </c>
      <c r="CP30" s="10">
        <f t="shared" si="31"/>
        <v>0</v>
      </c>
      <c r="CQ30" s="3">
        <f t="shared" si="32"/>
        <v>0</v>
      </c>
      <c r="CR30" s="11">
        <f t="shared" si="33"/>
        <v>0</v>
      </c>
      <c r="CS30" s="12"/>
      <c r="CT30" s="2"/>
      <c r="CU30" s="3"/>
      <c r="CV30" s="3"/>
      <c r="CW30" s="3"/>
      <c r="CX30" s="3"/>
      <c r="CY30" s="3"/>
      <c r="CZ30" s="6">
        <f t="shared" si="34"/>
        <v>0</v>
      </c>
      <c r="DA30" s="10">
        <f t="shared" si="35"/>
        <v>0</v>
      </c>
      <c r="DB30" s="3">
        <f t="shared" si="36"/>
        <v>0</v>
      </c>
      <c r="DC30" s="11">
        <f t="shared" si="37"/>
        <v>0</v>
      </c>
      <c r="DD30" s="12"/>
      <c r="DE30" s="2"/>
      <c r="DF30" s="3"/>
      <c r="DG30" s="3"/>
      <c r="DH30" s="3"/>
      <c r="DI30" s="3"/>
      <c r="DJ30" s="3"/>
      <c r="DK30" s="6">
        <f t="shared" si="38"/>
        <v>0</v>
      </c>
      <c r="DL30" s="10">
        <f t="shared" si="39"/>
        <v>0</v>
      </c>
      <c r="DM30" s="3">
        <f t="shared" si="40"/>
        <v>0</v>
      </c>
      <c r="DN30" s="11">
        <f t="shared" si="41"/>
        <v>0</v>
      </c>
    </row>
    <row r="31" spans="1:118" ht="15">
      <c r="A31" s="33">
        <v>31</v>
      </c>
      <c r="B31" s="34">
        <v>29</v>
      </c>
      <c r="C31" s="38" t="s">
        <v>43</v>
      </c>
      <c r="D31" s="25"/>
      <c r="E31" s="9" t="s">
        <v>41</v>
      </c>
      <c r="F31" s="31">
        <f t="shared" si="0"/>
        <v>139.83846463341183</v>
      </c>
      <c r="G31" s="32">
        <f t="shared" si="1"/>
        <v>457.4</v>
      </c>
      <c r="H31" s="21">
        <f t="shared" si="2"/>
        <v>173.4</v>
      </c>
      <c r="I31" s="7">
        <f t="shared" si="3"/>
        <v>110</v>
      </c>
      <c r="J31" s="23">
        <f t="shared" si="4"/>
        <v>174</v>
      </c>
      <c r="K31" s="12">
        <v>34.89</v>
      </c>
      <c r="L31" s="2"/>
      <c r="M31" s="2"/>
      <c r="N31" s="2"/>
      <c r="O31" s="2"/>
      <c r="P31" s="2"/>
      <c r="Q31" s="2"/>
      <c r="R31" s="3">
        <v>46</v>
      </c>
      <c r="S31" s="3"/>
      <c r="T31" s="3"/>
      <c r="U31" s="3">
        <v>1</v>
      </c>
      <c r="V31" s="3"/>
      <c r="W31" s="13"/>
      <c r="X31" s="6">
        <f t="shared" si="5"/>
        <v>34.89</v>
      </c>
      <c r="Y31" s="10">
        <f t="shared" si="6"/>
        <v>46</v>
      </c>
      <c r="Z31" s="3">
        <f t="shared" si="7"/>
        <v>10</v>
      </c>
      <c r="AA31" s="11">
        <f t="shared" si="8"/>
        <v>90.89</v>
      </c>
      <c r="AB31" s="30">
        <f t="shared" si="9"/>
        <v>36.604686984266692</v>
      </c>
      <c r="AC31" s="12">
        <v>30.33</v>
      </c>
      <c r="AD31" s="2"/>
      <c r="AE31" s="2"/>
      <c r="AF31" s="2"/>
      <c r="AG31" s="3">
        <v>12</v>
      </c>
      <c r="AH31" s="3"/>
      <c r="AI31" s="3"/>
      <c r="AJ31" s="3"/>
      <c r="AK31" s="3"/>
      <c r="AL31" s="3"/>
      <c r="AM31" s="6">
        <f t="shared" si="10"/>
        <v>30.33</v>
      </c>
      <c r="AN31" s="10">
        <f t="shared" si="11"/>
        <v>12</v>
      </c>
      <c r="AO31" s="3">
        <f t="shared" si="12"/>
        <v>0</v>
      </c>
      <c r="AP31" s="11">
        <f t="shared" si="13"/>
        <v>42.33</v>
      </c>
      <c r="AQ31" s="30">
        <f t="shared" si="14"/>
        <v>50.53153791637137</v>
      </c>
      <c r="AR31" s="12">
        <v>39.700000000000003</v>
      </c>
      <c r="AS31" s="2"/>
      <c r="AT31" s="2"/>
      <c r="AU31" s="3">
        <v>72</v>
      </c>
      <c r="AV31" s="3">
        <v>1</v>
      </c>
      <c r="AW31" s="3">
        <v>3</v>
      </c>
      <c r="AX31" s="3">
        <v>3</v>
      </c>
      <c r="AY31" s="3"/>
      <c r="AZ31" s="3"/>
      <c r="BA31" s="6">
        <f t="shared" si="15"/>
        <v>39.700000000000003</v>
      </c>
      <c r="BB31" s="10">
        <f t="shared" si="16"/>
        <v>72</v>
      </c>
      <c r="BC31" s="3">
        <f t="shared" si="17"/>
        <v>65</v>
      </c>
      <c r="BD31" s="11">
        <f t="shared" si="18"/>
        <v>176.7</v>
      </c>
      <c r="BE31" s="30">
        <f t="shared" si="19"/>
        <v>13.157894736842108</v>
      </c>
      <c r="BF31" s="12">
        <v>68.48</v>
      </c>
      <c r="BG31" s="2"/>
      <c r="BH31" s="2"/>
      <c r="BI31" s="3">
        <v>44</v>
      </c>
      <c r="BJ31" s="3">
        <v>1</v>
      </c>
      <c r="BK31" s="3"/>
      <c r="BL31" s="3">
        <v>3</v>
      </c>
      <c r="BM31" s="3"/>
      <c r="BN31" s="3"/>
      <c r="BO31" s="6">
        <f t="shared" si="20"/>
        <v>68.48</v>
      </c>
      <c r="BP31" s="10">
        <f t="shared" si="21"/>
        <v>44</v>
      </c>
      <c r="BQ31" s="3">
        <f t="shared" si="22"/>
        <v>35</v>
      </c>
      <c r="BR31" s="11">
        <f t="shared" si="23"/>
        <v>147.48000000000002</v>
      </c>
      <c r="BS31" s="30">
        <f t="shared" si="24"/>
        <v>39.544344995931645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 t="shared" si="25"/>
        <v>0</v>
      </c>
      <c r="CD31" s="10">
        <f t="shared" si="26"/>
        <v>0</v>
      </c>
      <c r="CE31" s="3">
        <f t="shared" si="27"/>
        <v>0</v>
      </c>
      <c r="CF31" s="11">
        <f t="shared" si="28"/>
        <v>0</v>
      </c>
      <c r="CG31" s="30" t="e">
        <f t="shared" si="29"/>
        <v>#DIV/0!</v>
      </c>
      <c r="CH31" s="12"/>
      <c r="CI31" s="2"/>
      <c r="CJ31" s="3"/>
      <c r="CK31" s="3"/>
      <c r="CL31" s="3"/>
      <c r="CM31" s="3"/>
      <c r="CN31" s="3"/>
      <c r="CO31" s="6">
        <f t="shared" si="30"/>
        <v>0</v>
      </c>
      <c r="CP31" s="10">
        <f t="shared" si="31"/>
        <v>0</v>
      </c>
      <c r="CQ31" s="3">
        <f t="shared" si="32"/>
        <v>0</v>
      </c>
      <c r="CR31" s="11">
        <f t="shared" si="33"/>
        <v>0</v>
      </c>
      <c r="CS31" s="12"/>
      <c r="CT31" s="2"/>
      <c r="CU31" s="3"/>
      <c r="CV31" s="3"/>
      <c r="CW31" s="3"/>
      <c r="CX31" s="3"/>
      <c r="CY31" s="3"/>
      <c r="CZ31" s="6">
        <f t="shared" si="34"/>
        <v>0</v>
      </c>
      <c r="DA31" s="10">
        <f t="shared" si="35"/>
        <v>0</v>
      </c>
      <c r="DB31" s="3">
        <f t="shared" si="36"/>
        <v>0</v>
      </c>
      <c r="DC31" s="11">
        <f t="shared" si="37"/>
        <v>0</v>
      </c>
      <c r="DD31" s="12"/>
      <c r="DE31" s="2"/>
      <c r="DF31" s="3"/>
      <c r="DG31" s="3"/>
      <c r="DH31" s="3"/>
      <c r="DI31" s="3"/>
      <c r="DJ31" s="3"/>
      <c r="DK31" s="6">
        <f t="shared" si="38"/>
        <v>0</v>
      </c>
      <c r="DL31" s="10">
        <f t="shared" si="39"/>
        <v>0</v>
      </c>
      <c r="DM31" s="3">
        <f t="shared" si="40"/>
        <v>0</v>
      </c>
      <c r="DN31" s="11">
        <f t="shared" si="41"/>
        <v>0</v>
      </c>
    </row>
    <row r="32" spans="1:118" ht="15">
      <c r="A32" s="33">
        <v>33</v>
      </c>
      <c r="B32" s="34">
        <v>30</v>
      </c>
      <c r="C32" s="38" t="s">
        <v>70</v>
      </c>
      <c r="D32" s="25"/>
      <c r="E32" s="9" t="s">
        <v>41</v>
      </c>
      <c r="F32" s="31">
        <f t="shared" si="0"/>
        <v>132.90614782279749</v>
      </c>
      <c r="G32" s="32">
        <f t="shared" si="1"/>
        <v>402.73</v>
      </c>
      <c r="H32" s="21">
        <f t="shared" si="2"/>
        <v>297.73</v>
      </c>
      <c r="I32" s="7">
        <f t="shared" si="3"/>
        <v>25</v>
      </c>
      <c r="J32" s="23">
        <f t="shared" si="4"/>
        <v>80</v>
      </c>
      <c r="K32" s="26">
        <v>71.040000000000006</v>
      </c>
      <c r="L32" s="2"/>
      <c r="M32" s="2"/>
      <c r="N32" s="2"/>
      <c r="O32" s="2"/>
      <c r="P32" s="2"/>
      <c r="Q32" s="2"/>
      <c r="R32" s="3">
        <v>25</v>
      </c>
      <c r="S32" s="3">
        <v>1</v>
      </c>
      <c r="T32" s="3"/>
      <c r="U32" s="3"/>
      <c r="V32" s="3"/>
      <c r="W32" s="13"/>
      <c r="X32" s="6">
        <f t="shared" si="5"/>
        <v>71.040000000000006</v>
      </c>
      <c r="Y32" s="10">
        <f t="shared" si="6"/>
        <v>25</v>
      </c>
      <c r="Z32" s="3">
        <f t="shared" si="7"/>
        <v>5</v>
      </c>
      <c r="AA32" s="11">
        <f t="shared" si="8"/>
        <v>101.04</v>
      </c>
      <c r="AB32" s="30">
        <f t="shared" si="9"/>
        <v>32.927553444180518</v>
      </c>
      <c r="AC32" s="12">
        <v>61.97</v>
      </c>
      <c r="AD32" s="2"/>
      <c r="AE32" s="2"/>
      <c r="AF32" s="2"/>
      <c r="AG32" s="3">
        <v>1</v>
      </c>
      <c r="AH32" s="3"/>
      <c r="AI32" s="3"/>
      <c r="AJ32" s="3"/>
      <c r="AK32" s="3"/>
      <c r="AL32" s="3"/>
      <c r="AM32" s="6">
        <f t="shared" si="10"/>
        <v>61.97</v>
      </c>
      <c r="AN32" s="10">
        <f t="shared" si="11"/>
        <v>1</v>
      </c>
      <c r="AO32" s="3">
        <f t="shared" si="12"/>
        <v>0</v>
      </c>
      <c r="AP32" s="11">
        <f t="shared" si="13"/>
        <v>62.97</v>
      </c>
      <c r="AQ32" s="30">
        <f t="shared" si="14"/>
        <v>33.96855645545498</v>
      </c>
      <c r="AR32" s="12">
        <v>60.04</v>
      </c>
      <c r="AS32" s="2"/>
      <c r="AT32" s="2"/>
      <c r="AU32" s="3">
        <v>37</v>
      </c>
      <c r="AV32" s="3"/>
      <c r="AW32" s="3">
        <v>1</v>
      </c>
      <c r="AX32" s="3"/>
      <c r="AY32" s="3"/>
      <c r="AZ32" s="3"/>
      <c r="BA32" s="6">
        <f t="shared" si="15"/>
        <v>60.04</v>
      </c>
      <c r="BB32" s="10">
        <f t="shared" si="16"/>
        <v>37</v>
      </c>
      <c r="BC32" s="3">
        <f t="shared" si="17"/>
        <v>10</v>
      </c>
      <c r="BD32" s="11">
        <f t="shared" si="18"/>
        <v>107.03999999999999</v>
      </c>
      <c r="BE32" s="30">
        <f t="shared" si="19"/>
        <v>21.720852017937219</v>
      </c>
      <c r="BF32" s="12">
        <v>104.68</v>
      </c>
      <c r="BG32" s="2"/>
      <c r="BH32" s="2"/>
      <c r="BI32" s="3">
        <v>17</v>
      </c>
      <c r="BJ32" s="3"/>
      <c r="BK32" s="3"/>
      <c r="BL32" s="3">
        <v>1</v>
      </c>
      <c r="BM32" s="3"/>
      <c r="BN32" s="3"/>
      <c r="BO32" s="6">
        <f t="shared" si="20"/>
        <v>104.68</v>
      </c>
      <c r="BP32" s="10">
        <f t="shared" si="21"/>
        <v>17</v>
      </c>
      <c r="BQ32" s="3">
        <f t="shared" si="22"/>
        <v>10</v>
      </c>
      <c r="BR32" s="11">
        <f t="shared" si="23"/>
        <v>131.68</v>
      </c>
      <c r="BS32" s="30">
        <f t="shared" si="24"/>
        <v>44.289185905224784</v>
      </c>
      <c r="BT32" s="12"/>
      <c r="BU32" s="2"/>
      <c r="BV32" s="2"/>
      <c r="BW32" s="3"/>
      <c r="BX32" s="3"/>
      <c r="BY32" s="3"/>
      <c r="BZ32" s="3"/>
      <c r="CA32" s="3"/>
      <c r="CB32" s="3"/>
      <c r="CC32" s="6">
        <f t="shared" si="25"/>
        <v>0</v>
      </c>
      <c r="CD32" s="10">
        <f t="shared" si="26"/>
        <v>0</v>
      </c>
      <c r="CE32" s="3">
        <f t="shared" si="27"/>
        <v>0</v>
      </c>
      <c r="CF32" s="11">
        <f t="shared" si="28"/>
        <v>0</v>
      </c>
      <c r="CG32" s="30" t="e">
        <f t="shared" si="29"/>
        <v>#DIV/0!</v>
      </c>
      <c r="CH32" s="12"/>
      <c r="CI32" s="2"/>
      <c r="CJ32" s="3"/>
      <c r="CK32" s="3"/>
      <c r="CL32" s="3"/>
      <c r="CM32" s="3"/>
      <c r="CN32" s="3"/>
      <c r="CO32" s="6">
        <f t="shared" si="30"/>
        <v>0</v>
      </c>
      <c r="CP32" s="10">
        <f t="shared" si="31"/>
        <v>0</v>
      </c>
      <c r="CQ32" s="3">
        <f t="shared" si="32"/>
        <v>0</v>
      </c>
      <c r="CR32" s="11">
        <f t="shared" si="33"/>
        <v>0</v>
      </c>
      <c r="CS32" s="12"/>
      <c r="CT32" s="2"/>
      <c r="CU32" s="3"/>
      <c r="CV32" s="3"/>
      <c r="CW32" s="3"/>
      <c r="CX32" s="3"/>
      <c r="CY32" s="3"/>
      <c r="CZ32" s="6">
        <f t="shared" si="34"/>
        <v>0</v>
      </c>
      <c r="DA32" s="10">
        <f t="shared" si="35"/>
        <v>0</v>
      </c>
      <c r="DB32" s="3">
        <f t="shared" si="36"/>
        <v>0</v>
      </c>
      <c r="DC32" s="11">
        <f t="shared" si="37"/>
        <v>0</v>
      </c>
      <c r="DD32" s="12"/>
      <c r="DE32" s="2"/>
      <c r="DF32" s="3"/>
      <c r="DG32" s="3"/>
      <c r="DH32" s="3"/>
      <c r="DI32" s="3"/>
      <c r="DJ32" s="3"/>
      <c r="DK32" s="6">
        <f t="shared" si="38"/>
        <v>0</v>
      </c>
      <c r="DL32" s="10">
        <f t="shared" si="39"/>
        <v>0</v>
      </c>
      <c r="DM32" s="3">
        <f t="shared" si="40"/>
        <v>0</v>
      </c>
      <c r="DN32" s="11">
        <f t="shared" si="41"/>
        <v>0</v>
      </c>
    </row>
    <row r="33" spans="1:118" ht="15">
      <c r="A33" s="33">
        <v>34</v>
      </c>
      <c r="B33" s="34">
        <v>31</v>
      </c>
      <c r="C33" s="38" t="s">
        <v>61</v>
      </c>
      <c r="D33" s="25"/>
      <c r="E33" s="9" t="s">
        <v>41</v>
      </c>
      <c r="F33" s="31">
        <f t="shared" si="0"/>
        <v>99.921110180186901</v>
      </c>
      <c r="G33" s="32">
        <f t="shared" si="1"/>
        <v>562.54999999999995</v>
      </c>
      <c r="H33" s="21">
        <f t="shared" si="2"/>
        <v>254.55</v>
      </c>
      <c r="I33" s="7">
        <f t="shared" si="3"/>
        <v>105</v>
      </c>
      <c r="J33" s="23">
        <f t="shared" si="4"/>
        <v>203</v>
      </c>
      <c r="K33" s="12">
        <v>61.53</v>
      </c>
      <c r="L33" s="2"/>
      <c r="M33" s="2"/>
      <c r="N33" s="2"/>
      <c r="O33" s="2"/>
      <c r="P33" s="2"/>
      <c r="Q33" s="2"/>
      <c r="R33" s="3">
        <v>84</v>
      </c>
      <c r="S33" s="3"/>
      <c r="T33" s="3"/>
      <c r="U33" s="3">
        <v>4</v>
      </c>
      <c r="V33" s="3"/>
      <c r="W33" s="13"/>
      <c r="X33" s="6">
        <f t="shared" si="5"/>
        <v>61.53</v>
      </c>
      <c r="Y33" s="10">
        <f t="shared" si="6"/>
        <v>84</v>
      </c>
      <c r="Z33" s="3">
        <f t="shared" si="7"/>
        <v>40</v>
      </c>
      <c r="AA33" s="11">
        <f t="shared" si="8"/>
        <v>185.53</v>
      </c>
      <c r="AB33" s="30">
        <f t="shared" si="9"/>
        <v>17.932409852853983</v>
      </c>
      <c r="AC33" s="12">
        <v>37.92</v>
      </c>
      <c r="AD33" s="2"/>
      <c r="AE33" s="2"/>
      <c r="AF33" s="2"/>
      <c r="AG33" s="3">
        <v>31</v>
      </c>
      <c r="AH33" s="3"/>
      <c r="AI33" s="3"/>
      <c r="AJ33" s="3">
        <v>1</v>
      </c>
      <c r="AK33" s="3"/>
      <c r="AL33" s="3"/>
      <c r="AM33" s="6">
        <f t="shared" si="10"/>
        <v>37.92</v>
      </c>
      <c r="AN33" s="10">
        <f t="shared" si="11"/>
        <v>31</v>
      </c>
      <c r="AO33" s="3">
        <f t="shared" si="12"/>
        <v>10</v>
      </c>
      <c r="AP33" s="11">
        <f t="shared" si="13"/>
        <v>78.92</v>
      </c>
      <c r="AQ33" s="30">
        <f t="shared" si="14"/>
        <v>27.103395843892546</v>
      </c>
      <c r="AR33" s="12">
        <v>61.04</v>
      </c>
      <c r="AS33" s="2"/>
      <c r="AT33" s="2"/>
      <c r="AU33" s="3">
        <v>59</v>
      </c>
      <c r="AV33" s="3"/>
      <c r="AW33" s="3">
        <v>3</v>
      </c>
      <c r="AX33" s="3"/>
      <c r="AY33" s="3"/>
      <c r="AZ33" s="3"/>
      <c r="BA33" s="6">
        <f t="shared" si="15"/>
        <v>61.04</v>
      </c>
      <c r="BB33" s="10">
        <f t="shared" si="16"/>
        <v>59</v>
      </c>
      <c r="BC33" s="3">
        <f t="shared" si="17"/>
        <v>30</v>
      </c>
      <c r="BD33" s="11">
        <f t="shared" si="18"/>
        <v>150.04</v>
      </c>
      <c r="BE33" s="30">
        <f t="shared" si="19"/>
        <v>15.495867768595042</v>
      </c>
      <c r="BF33" s="12">
        <v>94.06</v>
      </c>
      <c r="BG33" s="2"/>
      <c r="BH33" s="2"/>
      <c r="BI33" s="3">
        <v>29</v>
      </c>
      <c r="BJ33" s="3">
        <v>1</v>
      </c>
      <c r="BK33" s="3">
        <v>2</v>
      </c>
      <c r="BL33" s="3"/>
      <c r="BM33" s="3"/>
      <c r="BN33" s="3"/>
      <c r="BO33" s="6">
        <f t="shared" si="20"/>
        <v>94.06</v>
      </c>
      <c r="BP33" s="10">
        <f t="shared" si="21"/>
        <v>29</v>
      </c>
      <c r="BQ33" s="3">
        <f t="shared" si="22"/>
        <v>25</v>
      </c>
      <c r="BR33" s="11">
        <f t="shared" si="23"/>
        <v>148.06</v>
      </c>
      <c r="BS33" s="30">
        <f t="shared" si="24"/>
        <v>39.389436714845331</v>
      </c>
      <c r="BT33" s="12"/>
      <c r="BU33" s="2"/>
      <c r="BV33" s="2"/>
      <c r="BW33" s="3"/>
      <c r="BX33" s="3"/>
      <c r="BY33" s="3"/>
      <c r="BZ33" s="3"/>
      <c r="CA33" s="3"/>
      <c r="CB33" s="3"/>
      <c r="CC33" s="6">
        <f t="shared" si="25"/>
        <v>0</v>
      </c>
      <c r="CD33" s="10">
        <f t="shared" si="26"/>
        <v>0</v>
      </c>
      <c r="CE33" s="3">
        <f t="shared" si="27"/>
        <v>0</v>
      </c>
      <c r="CF33" s="11">
        <f t="shared" si="28"/>
        <v>0</v>
      </c>
      <c r="CG33" s="30" t="e">
        <f t="shared" si="29"/>
        <v>#DIV/0!</v>
      </c>
      <c r="CH33" s="12"/>
      <c r="CI33" s="2"/>
      <c r="CJ33" s="3"/>
      <c r="CK33" s="3"/>
      <c r="CL33" s="3"/>
      <c r="CM33" s="3"/>
      <c r="CN33" s="3"/>
      <c r="CO33" s="6">
        <f t="shared" si="30"/>
        <v>0</v>
      </c>
      <c r="CP33" s="10">
        <f t="shared" si="31"/>
        <v>0</v>
      </c>
      <c r="CQ33" s="3">
        <f t="shared" si="32"/>
        <v>0</v>
      </c>
      <c r="CR33" s="11">
        <f t="shared" si="33"/>
        <v>0</v>
      </c>
      <c r="CS33" s="12"/>
      <c r="CT33" s="2"/>
      <c r="CU33" s="3"/>
      <c r="CV33" s="3"/>
      <c r="CW33" s="3"/>
      <c r="CX33" s="3"/>
      <c r="CY33" s="3"/>
      <c r="CZ33" s="6">
        <f t="shared" si="34"/>
        <v>0</v>
      </c>
      <c r="DA33" s="10">
        <f t="shared" si="35"/>
        <v>0</v>
      </c>
      <c r="DB33" s="3">
        <f t="shared" si="36"/>
        <v>0</v>
      </c>
      <c r="DC33" s="11">
        <f t="shared" si="37"/>
        <v>0</v>
      </c>
      <c r="DD33" s="12"/>
      <c r="DE33" s="2"/>
      <c r="DF33" s="3"/>
      <c r="DG33" s="3"/>
      <c r="DH33" s="3"/>
      <c r="DI33" s="3"/>
      <c r="DJ33" s="3"/>
      <c r="DK33" s="6">
        <f t="shared" si="38"/>
        <v>0</v>
      </c>
      <c r="DL33" s="10">
        <f t="shared" si="39"/>
        <v>0</v>
      </c>
      <c r="DM33" s="3">
        <f t="shared" si="40"/>
        <v>0</v>
      </c>
      <c r="DN33" s="11">
        <f t="shared" si="41"/>
        <v>0</v>
      </c>
    </row>
    <row r="34" spans="1:118" ht="15">
      <c r="A34" s="33">
        <v>35</v>
      </c>
      <c r="B34" s="34">
        <v>32</v>
      </c>
      <c r="C34" s="38" t="s">
        <v>45</v>
      </c>
      <c r="D34" s="25"/>
      <c r="E34" s="9" t="s">
        <v>41</v>
      </c>
      <c r="F34" s="31">
        <f t="shared" si="0"/>
        <v>95.473790312818068</v>
      </c>
      <c r="G34" s="32">
        <f t="shared" si="1"/>
        <v>564.15</v>
      </c>
      <c r="H34" s="21">
        <f t="shared" si="2"/>
        <v>164.15</v>
      </c>
      <c r="I34" s="7">
        <f t="shared" si="3"/>
        <v>140</v>
      </c>
      <c r="J34" s="23">
        <f t="shared" si="4"/>
        <v>260</v>
      </c>
      <c r="K34" s="12">
        <v>33.1</v>
      </c>
      <c r="L34" s="2"/>
      <c r="M34" s="2"/>
      <c r="N34" s="2"/>
      <c r="O34" s="2"/>
      <c r="P34" s="2"/>
      <c r="Q34" s="2"/>
      <c r="R34" s="3">
        <v>74</v>
      </c>
      <c r="S34" s="3">
        <v>2</v>
      </c>
      <c r="T34" s="3">
        <v>1</v>
      </c>
      <c r="U34" s="3">
        <v>3</v>
      </c>
      <c r="V34" s="3"/>
      <c r="W34" s="13"/>
      <c r="X34" s="6">
        <f t="shared" si="5"/>
        <v>33.1</v>
      </c>
      <c r="Y34" s="10">
        <f t="shared" si="6"/>
        <v>74</v>
      </c>
      <c r="Z34" s="3">
        <f t="shared" si="7"/>
        <v>50</v>
      </c>
      <c r="AA34" s="11">
        <f t="shared" si="8"/>
        <v>157.1</v>
      </c>
      <c r="AB34" s="30">
        <f t="shared" si="9"/>
        <v>21.17759388924252</v>
      </c>
      <c r="AC34" s="12">
        <v>31.11</v>
      </c>
      <c r="AD34" s="2"/>
      <c r="AE34" s="2"/>
      <c r="AF34" s="2"/>
      <c r="AG34" s="3">
        <v>86</v>
      </c>
      <c r="AH34" s="3"/>
      <c r="AI34" s="3">
        <v>3</v>
      </c>
      <c r="AJ34" s="3"/>
      <c r="AK34" s="3"/>
      <c r="AL34" s="3"/>
      <c r="AM34" s="6">
        <f t="shared" si="10"/>
        <v>31.11</v>
      </c>
      <c r="AN34" s="10">
        <f t="shared" si="11"/>
        <v>86</v>
      </c>
      <c r="AO34" s="3">
        <f t="shared" si="12"/>
        <v>30</v>
      </c>
      <c r="AP34" s="11">
        <f t="shared" si="13"/>
        <v>147.11000000000001</v>
      </c>
      <c r="AQ34" s="30">
        <f t="shared" si="14"/>
        <v>14.540140031269116</v>
      </c>
      <c r="AR34" s="12">
        <v>47.2</v>
      </c>
      <c r="AS34" s="2"/>
      <c r="AT34" s="2"/>
      <c r="AU34" s="3">
        <v>40</v>
      </c>
      <c r="AV34" s="3"/>
      <c r="AW34" s="3"/>
      <c r="AX34" s="3">
        <v>1</v>
      </c>
      <c r="AY34" s="3"/>
      <c r="AZ34" s="3"/>
      <c r="BA34" s="6">
        <f t="shared" si="15"/>
        <v>47.2</v>
      </c>
      <c r="BB34" s="10">
        <f t="shared" si="16"/>
        <v>40</v>
      </c>
      <c r="BC34" s="3">
        <f t="shared" si="17"/>
        <v>10</v>
      </c>
      <c r="BD34" s="11">
        <f t="shared" si="18"/>
        <v>97.2</v>
      </c>
      <c r="BE34" s="30">
        <f t="shared" si="19"/>
        <v>23.91975308641975</v>
      </c>
      <c r="BF34" s="12">
        <v>52.74</v>
      </c>
      <c r="BG34" s="2"/>
      <c r="BH34" s="2"/>
      <c r="BI34" s="3">
        <v>60</v>
      </c>
      <c r="BJ34" s="3"/>
      <c r="BK34" s="3">
        <v>3</v>
      </c>
      <c r="BL34" s="3">
        <v>2</v>
      </c>
      <c r="BM34" s="3"/>
      <c r="BN34" s="3"/>
      <c r="BO34" s="6">
        <f t="shared" si="20"/>
        <v>52.74</v>
      </c>
      <c r="BP34" s="10">
        <f t="shared" si="21"/>
        <v>60</v>
      </c>
      <c r="BQ34" s="3">
        <f t="shared" si="22"/>
        <v>50</v>
      </c>
      <c r="BR34" s="11">
        <f t="shared" si="23"/>
        <v>162.74</v>
      </c>
      <c r="BS34" s="30">
        <f t="shared" si="24"/>
        <v>35.836303305886688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 t="shared" si="25"/>
        <v>0</v>
      </c>
      <c r="CD34" s="10">
        <f t="shared" si="26"/>
        <v>0</v>
      </c>
      <c r="CE34" s="3">
        <f t="shared" si="27"/>
        <v>0</v>
      </c>
      <c r="CF34" s="11">
        <f t="shared" si="28"/>
        <v>0</v>
      </c>
      <c r="CG34" s="30" t="e">
        <f t="shared" si="29"/>
        <v>#DIV/0!</v>
      </c>
      <c r="CH34" s="12"/>
      <c r="CI34" s="2"/>
      <c r="CJ34" s="3"/>
      <c r="CK34" s="3"/>
      <c r="CL34" s="3"/>
      <c r="CM34" s="3"/>
      <c r="CN34" s="3"/>
      <c r="CO34" s="6">
        <f t="shared" si="30"/>
        <v>0</v>
      </c>
      <c r="CP34" s="10">
        <f t="shared" si="31"/>
        <v>0</v>
      </c>
      <c r="CQ34" s="3">
        <f t="shared" si="32"/>
        <v>0</v>
      </c>
      <c r="CR34" s="11">
        <f t="shared" si="33"/>
        <v>0</v>
      </c>
      <c r="CS34" s="12"/>
      <c r="CT34" s="2"/>
      <c r="CU34" s="3"/>
      <c r="CV34" s="3"/>
      <c r="CW34" s="3"/>
      <c r="CX34" s="3"/>
      <c r="CY34" s="3"/>
      <c r="CZ34" s="6">
        <f t="shared" si="34"/>
        <v>0</v>
      </c>
      <c r="DA34" s="10">
        <f t="shared" si="35"/>
        <v>0</v>
      </c>
      <c r="DB34" s="3">
        <f t="shared" si="36"/>
        <v>0</v>
      </c>
      <c r="DC34" s="11">
        <f t="shared" si="37"/>
        <v>0</v>
      </c>
      <c r="DD34" s="12"/>
      <c r="DE34" s="2"/>
      <c r="DF34" s="3"/>
      <c r="DG34" s="3"/>
      <c r="DH34" s="3"/>
      <c r="DI34" s="3"/>
      <c r="DJ34" s="3"/>
      <c r="DK34" s="6">
        <f t="shared" si="38"/>
        <v>0</v>
      </c>
      <c r="DL34" s="10">
        <f t="shared" si="39"/>
        <v>0</v>
      </c>
      <c r="DM34" s="3">
        <f t="shared" si="40"/>
        <v>0</v>
      </c>
      <c r="DN34" s="11">
        <f t="shared" si="41"/>
        <v>0</v>
      </c>
    </row>
    <row r="35" spans="1:118" ht="15">
      <c r="A35" s="33">
        <v>36</v>
      </c>
      <c r="B35" s="34">
        <v>33</v>
      </c>
      <c r="C35" s="8" t="s">
        <v>40</v>
      </c>
      <c r="D35" s="9"/>
      <c r="E35" s="9" t="s">
        <v>41</v>
      </c>
      <c r="F35" s="31">
        <f t="shared" si="0"/>
        <v>93.360238988080297</v>
      </c>
      <c r="G35" s="32">
        <f t="shared" si="1"/>
        <v>583.12</v>
      </c>
      <c r="H35" s="21">
        <f t="shared" si="2"/>
        <v>441.12</v>
      </c>
      <c r="I35" s="7">
        <f t="shared" si="3"/>
        <v>40</v>
      </c>
      <c r="J35" s="23">
        <f t="shared" si="4"/>
        <v>102</v>
      </c>
      <c r="K35" s="12">
        <v>74.53</v>
      </c>
      <c r="L35" s="2"/>
      <c r="M35" s="2"/>
      <c r="N35" s="2"/>
      <c r="O35" s="2"/>
      <c r="P35" s="2"/>
      <c r="Q35" s="2"/>
      <c r="R35" s="3">
        <v>18</v>
      </c>
      <c r="S35" s="3"/>
      <c r="T35" s="3"/>
      <c r="U35" s="3">
        <v>1</v>
      </c>
      <c r="V35" s="3"/>
      <c r="W35" s="13"/>
      <c r="X35" s="6">
        <f t="shared" si="5"/>
        <v>74.53</v>
      </c>
      <c r="Y35" s="10">
        <f t="shared" si="6"/>
        <v>18</v>
      </c>
      <c r="Z35" s="3">
        <f t="shared" si="7"/>
        <v>10</v>
      </c>
      <c r="AA35" s="11">
        <f t="shared" si="8"/>
        <v>102.53</v>
      </c>
      <c r="AB35" s="30">
        <f t="shared" si="9"/>
        <v>32.449039305569102</v>
      </c>
      <c r="AC35" s="26">
        <v>105.6</v>
      </c>
      <c r="AD35" s="2"/>
      <c r="AE35" s="2"/>
      <c r="AF35" s="2"/>
      <c r="AG35" s="3">
        <v>16</v>
      </c>
      <c r="AH35" s="3"/>
      <c r="AI35" s="3"/>
      <c r="AJ35" s="3"/>
      <c r="AK35" s="3"/>
      <c r="AL35" s="3"/>
      <c r="AM35" s="6">
        <f t="shared" si="10"/>
        <v>105.6</v>
      </c>
      <c r="AN35" s="10">
        <f t="shared" si="11"/>
        <v>16</v>
      </c>
      <c r="AO35" s="3">
        <f t="shared" si="12"/>
        <v>0</v>
      </c>
      <c r="AP35" s="11">
        <f t="shared" si="13"/>
        <v>121.6</v>
      </c>
      <c r="AQ35" s="30">
        <f t="shared" si="14"/>
        <v>17.590460526315791</v>
      </c>
      <c r="AR35" s="12">
        <v>110.71</v>
      </c>
      <c r="AS35" s="2"/>
      <c r="AT35" s="2"/>
      <c r="AU35" s="3">
        <v>26</v>
      </c>
      <c r="AV35" s="3"/>
      <c r="AW35" s="3">
        <v>1</v>
      </c>
      <c r="AX35" s="3"/>
      <c r="AY35" s="3"/>
      <c r="AZ35" s="3"/>
      <c r="BA35" s="6">
        <f>IF(AR35="DQ",0,AR35+AS35+AT35)</f>
        <v>110.71</v>
      </c>
      <c r="BB35" s="10">
        <f t="shared" si="16"/>
        <v>26</v>
      </c>
      <c r="BC35" s="3">
        <f t="shared" si="17"/>
        <v>10</v>
      </c>
      <c r="BD35" s="11">
        <f>IF(AR35="DQ",0,BA35+BB35+BC35)</f>
        <v>146.70999999999998</v>
      </c>
      <c r="BE35" s="30">
        <f t="shared" si="19"/>
        <v>15.847590484629542</v>
      </c>
      <c r="BF35" s="12">
        <v>150.28</v>
      </c>
      <c r="BG35" s="2"/>
      <c r="BH35" s="2"/>
      <c r="BI35" s="3">
        <v>42</v>
      </c>
      <c r="BJ35" s="3"/>
      <c r="BK35" s="3">
        <v>1</v>
      </c>
      <c r="BL35" s="3">
        <v>1</v>
      </c>
      <c r="BM35" s="3"/>
      <c r="BN35" s="3"/>
      <c r="BO35" s="6">
        <f>IF(BF35="DQ",0,BF35+BG35+BH35)</f>
        <v>150.28</v>
      </c>
      <c r="BP35" s="10">
        <f t="shared" si="21"/>
        <v>42</v>
      </c>
      <c r="BQ35" s="3">
        <f t="shared" si="22"/>
        <v>20</v>
      </c>
      <c r="BR35" s="11">
        <f t="shared" si="23"/>
        <v>212.28</v>
      </c>
      <c r="BS35" s="30">
        <f t="shared" si="24"/>
        <v>27.473148671565855</v>
      </c>
      <c r="BT35" s="12"/>
      <c r="BU35" s="2"/>
      <c r="BV35" s="2"/>
      <c r="BW35" s="3"/>
      <c r="BX35" s="3"/>
      <c r="BY35" s="3"/>
      <c r="BZ35" s="3"/>
      <c r="CA35" s="3"/>
      <c r="CB35" s="3"/>
      <c r="CC35" s="6">
        <f t="shared" si="25"/>
        <v>0</v>
      </c>
      <c r="CD35" s="10">
        <f t="shared" si="26"/>
        <v>0</v>
      </c>
      <c r="CE35" s="3">
        <f t="shared" si="27"/>
        <v>0</v>
      </c>
      <c r="CF35" s="11">
        <f t="shared" si="28"/>
        <v>0</v>
      </c>
      <c r="CG35" s="30" t="e">
        <f t="shared" si="29"/>
        <v>#DIV/0!</v>
      </c>
      <c r="CH35" s="12"/>
      <c r="CI35" s="2"/>
      <c r="CJ35" s="3"/>
      <c r="CK35" s="3"/>
      <c r="CL35" s="3"/>
      <c r="CM35" s="3"/>
      <c r="CN35" s="3"/>
      <c r="CO35" s="6">
        <f t="shared" si="30"/>
        <v>0</v>
      </c>
      <c r="CP35" s="10">
        <f t="shared" si="31"/>
        <v>0</v>
      </c>
      <c r="CQ35" s="3">
        <f t="shared" si="32"/>
        <v>0</v>
      </c>
      <c r="CR35" s="11">
        <f t="shared" si="33"/>
        <v>0</v>
      </c>
      <c r="CS35" s="12"/>
      <c r="CT35" s="2"/>
      <c r="CU35" s="3"/>
      <c r="CV35" s="3"/>
      <c r="CW35" s="3"/>
      <c r="CX35" s="3"/>
      <c r="CY35" s="3"/>
      <c r="CZ35" s="6">
        <f t="shared" si="34"/>
        <v>0</v>
      </c>
      <c r="DA35" s="10">
        <f t="shared" si="35"/>
        <v>0</v>
      </c>
      <c r="DB35" s="3">
        <f t="shared" si="36"/>
        <v>0</v>
      </c>
      <c r="DC35" s="11">
        <f t="shared" si="37"/>
        <v>0</v>
      </c>
      <c r="DD35" s="12"/>
      <c r="DE35" s="2"/>
      <c r="DF35" s="3"/>
      <c r="DG35" s="3"/>
      <c r="DH35" s="3"/>
      <c r="DI35" s="3"/>
      <c r="DJ35" s="3"/>
      <c r="DK35" s="6">
        <f t="shared" si="38"/>
        <v>0</v>
      </c>
      <c r="DL35" s="10">
        <f t="shared" si="39"/>
        <v>0</v>
      </c>
      <c r="DM35" s="3">
        <f t="shared" si="40"/>
        <v>0</v>
      </c>
      <c r="DN35" s="11">
        <f t="shared" si="41"/>
        <v>0</v>
      </c>
    </row>
    <row r="36" spans="1:118" ht="15">
      <c r="A36" s="33"/>
      <c r="B36" s="34"/>
      <c r="C36" s="40" t="s">
        <v>73</v>
      </c>
      <c r="D36" s="25"/>
      <c r="E36" s="25"/>
      <c r="F36" s="31" t="e">
        <f t="shared" ref="F36:F45" si="42" xml:space="preserve"> AB36+AQ36+BE36+BS36</f>
        <v>#DIV/0!</v>
      </c>
      <c r="G36" s="32">
        <f t="shared" ref="G36:G45" si="43">H36+I36+J36</f>
        <v>0</v>
      </c>
      <c r="H36" s="21">
        <f t="shared" ref="H36:H45" si="44">X36+AM36+BA36+BO36+CC36+CO36+CZ36+DK36</f>
        <v>0</v>
      </c>
      <c r="I36" s="7">
        <f t="shared" ref="I36:I45" si="45">Z36+AO36+BC36+BQ36+CE36+CQ36+DB36+DM36</f>
        <v>0</v>
      </c>
      <c r="J36" s="23">
        <f t="shared" ref="J36:J45" si="46">R36+AG36+AU36+BI36+BW36+CJ36+CU36+DF36</f>
        <v>0</v>
      </c>
      <c r="K36" s="26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13"/>
      <c r="X36" s="6">
        <f t="shared" ref="X36:X45" si="47">IF(K36="DQ",0,K36+L36+M36+N36+O36+P36+Q36)</f>
        <v>0</v>
      </c>
      <c r="Y36" s="10">
        <f t="shared" ref="Y36:Y45" si="48">R36</f>
        <v>0</v>
      </c>
      <c r="Z36" s="3">
        <f t="shared" ref="Z36:Z45" si="49">(S36*5)+(T36*10)+(U36*10)+(V36*15)+(W36*20)</f>
        <v>0</v>
      </c>
      <c r="AA36" s="11">
        <f t="shared" ref="AA36:AA45" si="50">IF(K36="DQ",0,X36+Y36+Z36)</f>
        <v>0</v>
      </c>
      <c r="AB36" s="30" t="e">
        <f t="shared" ref="AB36:AB45" si="51">(MIN(AA$3:AA$26)/AA36)*100</f>
        <v>#DIV/0!</v>
      </c>
      <c r="AC36" s="12"/>
      <c r="AD36" s="2"/>
      <c r="AE36" s="2"/>
      <c r="AF36" s="2"/>
      <c r="AG36" s="3"/>
      <c r="AH36" s="3"/>
      <c r="AI36" s="3"/>
      <c r="AJ36" s="3"/>
      <c r="AK36" s="3"/>
      <c r="AL36" s="3"/>
      <c r="AM36" s="6">
        <f t="shared" ref="AM36:AM45" si="52">IF(AC36="DQ",0,AC36+AD36+AE36+AF36)</f>
        <v>0</v>
      </c>
      <c r="AN36" s="10">
        <f t="shared" ref="AN36:AN45" si="53">AG36</f>
        <v>0</v>
      </c>
      <c r="AO36" s="3">
        <f t="shared" ref="AO36:AO45" si="54">(AH36*5)+(AI36*10)+(AJ36*10)+(AK36*15)+(AL36*20)</f>
        <v>0</v>
      </c>
      <c r="AP36" s="11">
        <f t="shared" ref="AP36:AP45" si="55">IF(AC36="DQ",0,AM36+AN36+AO36)</f>
        <v>0</v>
      </c>
      <c r="AQ36" s="30" t="e">
        <f t="shared" ref="AQ36:AQ45" si="56">(MIN(AP$3:AP$26)/AP36)*100</f>
        <v>#DIV/0!</v>
      </c>
      <c r="AR36" s="12"/>
      <c r="AS36" s="2"/>
      <c r="AT36" s="2"/>
      <c r="AU36" s="3"/>
      <c r="AV36" s="3"/>
      <c r="AW36" s="3"/>
      <c r="AX36" s="3"/>
      <c r="AY36" s="3"/>
      <c r="AZ36" s="3"/>
      <c r="BA36" s="6">
        <f t="shared" ref="BA36:BA45" si="57">AR36+AS36+AT36</f>
        <v>0</v>
      </c>
      <c r="BB36" s="10">
        <f t="shared" ref="BB36:BB45" si="58">AU36</f>
        <v>0</v>
      </c>
      <c r="BC36" s="3">
        <f t="shared" ref="BC36:BC45" si="59">(AV36*5)+(AW36*10)+(AX36*10)+(AY36*15)+(AZ36*20)</f>
        <v>0</v>
      </c>
      <c r="BD36" s="11">
        <f t="shared" ref="BD36:BD45" si="60">BA36+BB36+BC36</f>
        <v>0</v>
      </c>
      <c r="BE36" s="30" t="e">
        <f t="shared" ref="BE36:BE45" si="61">(MIN(BD$3:BD$26)/BD36)*100</f>
        <v>#DIV/0!</v>
      </c>
      <c r="BF36" s="12"/>
      <c r="BG36" s="2"/>
      <c r="BH36" s="2"/>
      <c r="BI36" s="3"/>
      <c r="BJ36" s="3"/>
      <c r="BK36" s="3"/>
      <c r="BL36" s="3"/>
      <c r="BM36" s="3"/>
      <c r="BN36" s="3"/>
      <c r="BO36" s="6">
        <f t="shared" ref="BO36:BO45" si="62">BF36+BG36+BH36</f>
        <v>0</v>
      </c>
      <c r="BP36" s="10">
        <f t="shared" ref="BP36:BP45" si="63">BI36</f>
        <v>0</v>
      </c>
      <c r="BQ36" s="3">
        <f t="shared" ref="BQ36:BQ45" si="64">(BJ36*5)+(BK36*10)+(BL36*10)+(BM36*15)+(BN36*20)</f>
        <v>0</v>
      </c>
      <c r="BR36" s="11">
        <f t="shared" ref="BR36:BR45" si="65">IF(BF36="DQ",0,BO36+BP36+BQ36)</f>
        <v>0</v>
      </c>
      <c r="BS36" s="30" t="e">
        <f t="shared" ref="BS36:BS45" si="66">(MIN(BR$3:BR$26)/BR36)*100</f>
        <v>#DIV/0!</v>
      </c>
      <c r="BT36" s="12"/>
      <c r="BU36" s="2"/>
      <c r="BV36" s="2"/>
      <c r="BW36" s="3"/>
      <c r="BX36" s="3"/>
      <c r="BY36" s="3"/>
      <c r="BZ36" s="3"/>
      <c r="CA36" s="3"/>
      <c r="CB36" s="3"/>
      <c r="CC36" s="6">
        <f t="shared" ref="CC36:CC37" si="67">IF(BT36="DQ",0,BT36+BU36+BV36)</f>
        <v>0</v>
      </c>
      <c r="CD36" s="10">
        <f t="shared" ref="CD36:CD37" si="68">BW36</f>
        <v>0</v>
      </c>
      <c r="CE36" s="3">
        <f t="shared" ref="CE36:CE37" si="69">(BX36*5)+(BY36*10)+(BZ36*10)+(CA36*15)+(CB36*20)</f>
        <v>0</v>
      </c>
      <c r="CF36" s="11">
        <f t="shared" ref="CF36:CF37" si="70">IF(BT36="DQ",0,CC36+CD36+CE36)</f>
        <v>0</v>
      </c>
      <c r="CG36" s="30" t="e">
        <f t="shared" ref="CG36:CG37" si="71">(MIN(CF$3:CF$26)/CF36)*100</f>
        <v>#DIV/0!</v>
      </c>
      <c r="CH36" s="12"/>
      <c r="CI36" s="2"/>
      <c r="CJ36" s="3"/>
      <c r="CK36" s="3"/>
      <c r="CL36" s="3"/>
      <c r="CM36" s="3"/>
      <c r="CN36" s="3"/>
      <c r="CO36" s="6">
        <f t="shared" ref="CO36:CO37" si="72">CH36+CI36</f>
        <v>0</v>
      </c>
      <c r="CP36" s="10">
        <f t="shared" ref="CP36:CP37" si="73">CJ36/2</f>
        <v>0</v>
      </c>
      <c r="CQ36" s="3">
        <f t="shared" ref="CQ36:CQ37" si="74">(CJ36*5)+(CK36*10)+(CL36*10)+(CM36*15)+(CN36*20)</f>
        <v>0</v>
      </c>
      <c r="CR36" s="11">
        <f t="shared" ref="CR36:CR37" si="75">CO36+CP36+CQ36</f>
        <v>0</v>
      </c>
      <c r="CS36" s="12"/>
      <c r="CT36" s="2"/>
      <c r="CU36" s="3"/>
      <c r="CV36" s="3"/>
      <c r="CW36" s="3"/>
      <c r="CX36" s="3"/>
      <c r="CY36" s="3"/>
      <c r="CZ36" s="6">
        <f t="shared" ref="CZ36:CZ37" si="76">CS36+CT36</f>
        <v>0</v>
      </c>
      <c r="DA36" s="10">
        <f t="shared" ref="DA36:DA37" si="77">CU36/2</f>
        <v>0</v>
      </c>
      <c r="DB36" s="3">
        <f t="shared" ref="DB36:DB37" si="78">(CV36*3)+(CW36*5)+(CX36*5)+(CY36*20)</f>
        <v>0</v>
      </c>
      <c r="DC36" s="11">
        <f t="shared" ref="DC36:DC37" si="79">CZ36+DA36+DB36</f>
        <v>0</v>
      </c>
      <c r="DD36" s="12"/>
      <c r="DE36" s="2"/>
      <c r="DF36" s="3"/>
      <c r="DG36" s="3"/>
      <c r="DH36" s="3"/>
      <c r="DI36" s="3"/>
      <c r="DJ36" s="3"/>
      <c r="DK36" s="6">
        <f t="shared" ref="DK36:DK37" si="80">DD36+DE36</f>
        <v>0</v>
      </c>
      <c r="DL36" s="10">
        <f t="shared" ref="DL36:DL37" si="81">DF36/2</f>
        <v>0</v>
      </c>
      <c r="DM36" s="3">
        <f t="shared" ref="DM36:DM37" si="82">(DG36*3)+(DH36*5)+(DI36*5)+(DJ36*20)</f>
        <v>0</v>
      </c>
      <c r="DN36" s="11">
        <f t="shared" ref="DN36:DN37" si="83">DK36+DL36+DM36</f>
        <v>0</v>
      </c>
    </row>
    <row r="37" spans="1:118" ht="15">
      <c r="A37" s="33">
        <v>2</v>
      </c>
      <c r="B37" s="34">
        <v>1</v>
      </c>
      <c r="C37" s="8" t="s">
        <v>74</v>
      </c>
      <c r="D37" s="25"/>
      <c r="E37" s="9" t="s">
        <v>75</v>
      </c>
      <c r="F37" s="31">
        <f t="shared" si="42"/>
        <v>348.68140164629796</v>
      </c>
      <c r="G37" s="32">
        <f t="shared" si="43"/>
        <v>163.51999999999998</v>
      </c>
      <c r="H37" s="21">
        <f t="shared" si="44"/>
        <v>130.51999999999998</v>
      </c>
      <c r="I37" s="7">
        <f t="shared" si="45"/>
        <v>10</v>
      </c>
      <c r="J37" s="23">
        <f t="shared" si="46"/>
        <v>23</v>
      </c>
      <c r="K37" s="26">
        <v>32.19</v>
      </c>
      <c r="L37" s="2"/>
      <c r="M37" s="2"/>
      <c r="N37" s="2"/>
      <c r="O37" s="2"/>
      <c r="P37" s="2"/>
      <c r="Q37" s="2"/>
      <c r="R37" s="3">
        <v>3</v>
      </c>
      <c r="S37" s="3"/>
      <c r="T37" s="3"/>
      <c r="U37" s="3"/>
      <c r="V37" s="3"/>
      <c r="W37" s="13"/>
      <c r="X37" s="6">
        <f t="shared" si="47"/>
        <v>32.19</v>
      </c>
      <c r="Y37" s="10">
        <f t="shared" si="48"/>
        <v>3</v>
      </c>
      <c r="Z37" s="3">
        <f t="shared" si="49"/>
        <v>0</v>
      </c>
      <c r="AA37" s="11">
        <f t="shared" si="50"/>
        <v>35.19</v>
      </c>
      <c r="AB37" s="30">
        <f t="shared" si="51"/>
        <v>94.543904518329072</v>
      </c>
      <c r="AC37" s="12">
        <v>18.09</v>
      </c>
      <c r="AD37" s="2"/>
      <c r="AE37" s="2"/>
      <c r="AF37" s="2"/>
      <c r="AG37" s="3">
        <v>1</v>
      </c>
      <c r="AH37" s="3"/>
      <c r="AI37" s="3"/>
      <c r="AJ37" s="3"/>
      <c r="AK37" s="3"/>
      <c r="AL37" s="3"/>
      <c r="AM37" s="6">
        <f t="shared" si="52"/>
        <v>18.09</v>
      </c>
      <c r="AN37" s="10">
        <f t="shared" si="53"/>
        <v>1</v>
      </c>
      <c r="AO37" s="3">
        <f t="shared" si="54"/>
        <v>0</v>
      </c>
      <c r="AP37" s="11">
        <f t="shared" si="55"/>
        <v>19.09</v>
      </c>
      <c r="AQ37" s="30">
        <f t="shared" si="56"/>
        <v>112.04819277108433</v>
      </c>
      <c r="AR37" s="12">
        <v>36.08</v>
      </c>
      <c r="AS37" s="2"/>
      <c r="AT37" s="2"/>
      <c r="AU37" s="3">
        <v>6</v>
      </c>
      <c r="AV37" s="3"/>
      <c r="AW37" s="3"/>
      <c r="AX37" s="3"/>
      <c r="AY37" s="3"/>
      <c r="AZ37" s="3"/>
      <c r="BA37" s="6">
        <f t="shared" si="57"/>
        <v>36.08</v>
      </c>
      <c r="BB37" s="10">
        <f t="shared" si="58"/>
        <v>6</v>
      </c>
      <c r="BC37" s="3">
        <f t="shared" si="59"/>
        <v>0</v>
      </c>
      <c r="BD37" s="11">
        <f t="shared" si="60"/>
        <v>42.08</v>
      </c>
      <c r="BE37" s="30">
        <f t="shared" si="61"/>
        <v>55.25190114068441</v>
      </c>
      <c r="BF37" s="12">
        <v>44.16</v>
      </c>
      <c r="BG37" s="2"/>
      <c r="BH37" s="2"/>
      <c r="BI37" s="3">
        <v>13</v>
      </c>
      <c r="BJ37" s="3"/>
      <c r="BK37" s="3"/>
      <c r="BL37" s="3">
        <v>1</v>
      </c>
      <c r="BM37" s="3"/>
      <c r="BN37" s="3"/>
      <c r="BO37" s="6">
        <f t="shared" si="62"/>
        <v>44.16</v>
      </c>
      <c r="BP37" s="10">
        <f t="shared" si="63"/>
        <v>13</v>
      </c>
      <c r="BQ37" s="3">
        <f t="shared" si="64"/>
        <v>10</v>
      </c>
      <c r="BR37" s="11">
        <f t="shared" si="65"/>
        <v>67.16</v>
      </c>
      <c r="BS37" s="30">
        <f t="shared" si="66"/>
        <v>86.83740321620013</v>
      </c>
      <c r="BT37" s="12"/>
      <c r="BU37" s="2"/>
      <c r="BV37" s="2"/>
      <c r="BW37" s="3"/>
      <c r="BX37" s="3"/>
      <c r="BY37" s="3"/>
      <c r="BZ37" s="3"/>
      <c r="CA37" s="3"/>
      <c r="CB37" s="3"/>
      <c r="CC37" s="6">
        <f t="shared" si="67"/>
        <v>0</v>
      </c>
      <c r="CD37" s="10">
        <f t="shared" si="68"/>
        <v>0</v>
      </c>
      <c r="CE37" s="3">
        <f t="shared" si="69"/>
        <v>0</v>
      </c>
      <c r="CF37" s="11">
        <f t="shared" si="70"/>
        <v>0</v>
      </c>
      <c r="CG37" s="30" t="e">
        <f t="shared" si="71"/>
        <v>#DIV/0!</v>
      </c>
      <c r="CH37" s="12"/>
      <c r="CI37" s="2"/>
      <c r="CJ37" s="3"/>
      <c r="CK37" s="3"/>
      <c r="CL37" s="3"/>
      <c r="CM37" s="3"/>
      <c r="CN37" s="3"/>
      <c r="CO37" s="6">
        <f t="shared" si="72"/>
        <v>0</v>
      </c>
      <c r="CP37" s="10">
        <f t="shared" si="73"/>
        <v>0</v>
      </c>
      <c r="CQ37" s="3">
        <f t="shared" si="74"/>
        <v>0</v>
      </c>
      <c r="CR37" s="11">
        <f t="shared" si="75"/>
        <v>0</v>
      </c>
      <c r="CS37" s="12"/>
      <c r="CT37" s="2"/>
      <c r="CU37" s="3"/>
      <c r="CV37" s="3"/>
      <c r="CW37" s="3"/>
      <c r="CX37" s="3"/>
      <c r="CY37" s="3"/>
      <c r="CZ37" s="6">
        <f t="shared" si="76"/>
        <v>0</v>
      </c>
      <c r="DA37" s="10">
        <f t="shared" si="77"/>
        <v>0</v>
      </c>
      <c r="DB37" s="3">
        <f t="shared" si="78"/>
        <v>0</v>
      </c>
      <c r="DC37" s="11">
        <f t="shared" si="79"/>
        <v>0</v>
      </c>
      <c r="DD37" s="12"/>
      <c r="DE37" s="2"/>
      <c r="DF37" s="3"/>
      <c r="DG37" s="3"/>
      <c r="DH37" s="3"/>
      <c r="DI37" s="3"/>
      <c r="DJ37" s="3"/>
      <c r="DK37" s="6">
        <f t="shared" si="80"/>
        <v>0</v>
      </c>
      <c r="DL37" s="10">
        <f t="shared" si="81"/>
        <v>0</v>
      </c>
      <c r="DM37" s="3">
        <f t="shared" si="82"/>
        <v>0</v>
      </c>
      <c r="DN37" s="11">
        <f t="shared" si="83"/>
        <v>0</v>
      </c>
    </row>
    <row r="38" spans="1:118" ht="15">
      <c r="A38" s="33">
        <v>23</v>
      </c>
      <c r="B38" s="34">
        <v>2</v>
      </c>
      <c r="C38" s="1" t="s">
        <v>76</v>
      </c>
      <c r="E38" s="1" t="s">
        <v>75</v>
      </c>
      <c r="F38" s="31">
        <f t="shared" si="42"/>
        <v>159.80124237130883</v>
      </c>
      <c r="G38" s="32">
        <f t="shared" si="43"/>
        <v>401.17</v>
      </c>
      <c r="H38" s="21">
        <f t="shared" si="44"/>
        <v>220.17000000000002</v>
      </c>
      <c r="I38" s="7">
        <f t="shared" si="45"/>
        <v>75</v>
      </c>
      <c r="J38" s="23">
        <f t="shared" si="46"/>
        <v>106</v>
      </c>
      <c r="K38" s="1">
        <v>48.22</v>
      </c>
      <c r="R38" s="1">
        <v>8</v>
      </c>
      <c r="U38" s="1">
        <v>1</v>
      </c>
      <c r="X38" s="6">
        <f t="shared" si="47"/>
        <v>48.22</v>
      </c>
      <c r="Y38" s="10">
        <f t="shared" si="48"/>
        <v>8</v>
      </c>
      <c r="Z38" s="3">
        <f t="shared" si="49"/>
        <v>10</v>
      </c>
      <c r="AA38" s="11">
        <f t="shared" si="50"/>
        <v>66.22</v>
      </c>
      <c r="AB38" s="42">
        <f t="shared" si="51"/>
        <v>50.241618846270008</v>
      </c>
      <c r="AC38" s="1">
        <v>41.49</v>
      </c>
      <c r="AG38" s="1">
        <v>3</v>
      </c>
      <c r="AM38" s="6">
        <f t="shared" si="52"/>
        <v>41.49</v>
      </c>
      <c r="AN38" s="10">
        <f t="shared" si="53"/>
        <v>3</v>
      </c>
      <c r="AO38" s="3">
        <f t="shared" si="54"/>
        <v>0</v>
      </c>
      <c r="AP38" s="11">
        <f t="shared" si="55"/>
        <v>44.49</v>
      </c>
      <c r="AQ38" s="42">
        <f t="shared" si="56"/>
        <v>48.078219824679699</v>
      </c>
      <c r="AR38" s="1">
        <v>52.06</v>
      </c>
      <c r="AU38" s="1">
        <v>76</v>
      </c>
      <c r="AW38" s="1">
        <v>3</v>
      </c>
      <c r="AX38" s="1">
        <v>1</v>
      </c>
      <c r="BA38" s="6">
        <f t="shared" si="57"/>
        <v>52.06</v>
      </c>
      <c r="BB38" s="10">
        <f t="shared" si="58"/>
        <v>76</v>
      </c>
      <c r="BC38" s="3">
        <f t="shared" si="59"/>
        <v>40</v>
      </c>
      <c r="BD38" s="11">
        <f t="shared" si="60"/>
        <v>168.06</v>
      </c>
      <c r="BE38" s="42">
        <f t="shared" si="61"/>
        <v>13.834344876829704</v>
      </c>
      <c r="BF38" s="1">
        <v>78.400000000000006</v>
      </c>
      <c r="BI38" s="1">
        <v>19</v>
      </c>
      <c r="BJ38" s="1">
        <v>1</v>
      </c>
      <c r="BL38" s="1">
        <v>2</v>
      </c>
      <c r="BO38" s="6">
        <f t="shared" si="62"/>
        <v>78.400000000000006</v>
      </c>
      <c r="BP38" s="10">
        <f t="shared" si="63"/>
        <v>19</v>
      </c>
      <c r="BQ38" s="3">
        <f t="shared" si="64"/>
        <v>25</v>
      </c>
      <c r="BR38" s="11">
        <f t="shared" si="65"/>
        <v>122.4</v>
      </c>
      <c r="BS38" s="42">
        <f t="shared" si="66"/>
        <v>47.647058823529406</v>
      </c>
    </row>
    <row r="39" spans="1:118" ht="15">
      <c r="A39" s="33"/>
      <c r="B39" s="34"/>
      <c r="C39" s="41" t="s">
        <v>77</v>
      </c>
      <c r="F39" s="31" t="e">
        <f t="shared" si="42"/>
        <v>#DIV/0!</v>
      </c>
      <c r="G39" s="32">
        <f t="shared" si="43"/>
        <v>0</v>
      </c>
      <c r="H39" s="21">
        <f t="shared" si="44"/>
        <v>0</v>
      </c>
      <c r="I39" s="7">
        <f t="shared" si="45"/>
        <v>0</v>
      </c>
      <c r="J39" s="23">
        <f t="shared" si="46"/>
        <v>0</v>
      </c>
      <c r="X39" s="6">
        <f t="shared" si="47"/>
        <v>0</v>
      </c>
      <c r="Y39" s="10">
        <f t="shared" si="48"/>
        <v>0</v>
      </c>
      <c r="Z39" s="3">
        <f t="shared" si="49"/>
        <v>0</v>
      </c>
      <c r="AA39" s="11">
        <f t="shared" si="50"/>
        <v>0</v>
      </c>
      <c r="AB39" s="42" t="e">
        <f t="shared" si="51"/>
        <v>#DIV/0!</v>
      </c>
      <c r="AM39" s="6">
        <f t="shared" si="52"/>
        <v>0</v>
      </c>
      <c r="AN39" s="10">
        <f t="shared" si="53"/>
        <v>0</v>
      </c>
      <c r="AO39" s="3">
        <f t="shared" si="54"/>
        <v>0</v>
      </c>
      <c r="AP39" s="11">
        <f t="shared" si="55"/>
        <v>0</v>
      </c>
      <c r="AQ39" s="42" t="e">
        <f t="shared" si="56"/>
        <v>#DIV/0!</v>
      </c>
      <c r="BA39" s="6">
        <f t="shared" si="57"/>
        <v>0</v>
      </c>
      <c r="BB39" s="10">
        <f t="shared" si="58"/>
        <v>0</v>
      </c>
      <c r="BC39" s="3">
        <f t="shared" si="59"/>
        <v>0</v>
      </c>
      <c r="BD39" s="11">
        <f t="shared" si="60"/>
        <v>0</v>
      </c>
      <c r="BE39" s="42" t="e">
        <f t="shared" si="61"/>
        <v>#DIV/0!</v>
      </c>
      <c r="BO39" s="6">
        <f t="shared" si="62"/>
        <v>0</v>
      </c>
      <c r="BP39" s="10">
        <f t="shared" si="63"/>
        <v>0</v>
      </c>
      <c r="BQ39" s="3">
        <f t="shared" si="64"/>
        <v>0</v>
      </c>
      <c r="BR39" s="11">
        <f t="shared" si="65"/>
        <v>0</v>
      </c>
      <c r="BS39" s="42" t="e">
        <f t="shared" si="66"/>
        <v>#DIV/0!</v>
      </c>
    </row>
    <row r="40" spans="1:118" ht="15">
      <c r="A40" s="33">
        <v>32</v>
      </c>
      <c r="B40" s="34">
        <v>1</v>
      </c>
      <c r="C40" s="1" t="s">
        <v>78</v>
      </c>
      <c r="E40" s="1" t="s">
        <v>79</v>
      </c>
      <c r="F40" s="31">
        <f t="shared" si="42"/>
        <v>139.28221411914495</v>
      </c>
      <c r="G40" s="32">
        <f t="shared" si="43"/>
        <v>447.04999999999995</v>
      </c>
      <c r="H40" s="21">
        <f t="shared" si="44"/>
        <v>266.04999999999995</v>
      </c>
      <c r="I40" s="7">
        <f t="shared" si="45"/>
        <v>85</v>
      </c>
      <c r="J40" s="23">
        <f t="shared" si="46"/>
        <v>96</v>
      </c>
      <c r="K40" s="1">
        <v>65.48</v>
      </c>
      <c r="R40" s="1">
        <v>5</v>
      </c>
      <c r="S40" s="1">
        <v>1</v>
      </c>
      <c r="U40" s="1">
        <v>1</v>
      </c>
      <c r="X40" s="6">
        <f t="shared" si="47"/>
        <v>65.48</v>
      </c>
      <c r="Y40" s="10">
        <f t="shared" si="48"/>
        <v>5</v>
      </c>
      <c r="Z40" s="3">
        <f t="shared" si="49"/>
        <v>15</v>
      </c>
      <c r="AA40" s="11">
        <f t="shared" si="50"/>
        <v>85.48</v>
      </c>
      <c r="AB40" s="42">
        <f t="shared" si="51"/>
        <v>38.921385119326153</v>
      </c>
      <c r="AC40" s="1">
        <v>30.21</v>
      </c>
      <c r="AG40" s="1">
        <v>11</v>
      </c>
      <c r="AM40" s="6">
        <f t="shared" si="52"/>
        <v>30.21</v>
      </c>
      <c r="AN40" s="10">
        <f t="shared" si="53"/>
        <v>11</v>
      </c>
      <c r="AO40" s="3">
        <f t="shared" si="54"/>
        <v>0</v>
      </c>
      <c r="AP40" s="11">
        <f t="shared" si="55"/>
        <v>41.21</v>
      </c>
      <c r="AQ40" s="42">
        <f t="shared" si="56"/>
        <v>51.904877456927935</v>
      </c>
      <c r="AR40" s="1">
        <v>71.64</v>
      </c>
      <c r="AU40" s="1">
        <v>34</v>
      </c>
      <c r="AW40" s="1">
        <v>1</v>
      </c>
      <c r="AX40" s="1">
        <v>1</v>
      </c>
      <c r="BA40" s="6">
        <f t="shared" si="57"/>
        <v>71.64</v>
      </c>
      <c r="BB40" s="10">
        <f t="shared" si="58"/>
        <v>34</v>
      </c>
      <c r="BC40" s="3">
        <f t="shared" si="59"/>
        <v>20</v>
      </c>
      <c r="BD40" s="11">
        <f t="shared" si="60"/>
        <v>125.64</v>
      </c>
      <c r="BE40" s="42">
        <f t="shared" si="61"/>
        <v>18.505253104106973</v>
      </c>
      <c r="BF40" s="1">
        <v>98.72</v>
      </c>
      <c r="BI40" s="1">
        <v>46</v>
      </c>
      <c r="BJ40" s="1">
        <v>2</v>
      </c>
      <c r="BK40" s="1">
        <v>2</v>
      </c>
      <c r="BL40" s="1">
        <v>2</v>
      </c>
      <c r="BO40" s="6">
        <f t="shared" si="62"/>
        <v>98.72</v>
      </c>
      <c r="BP40" s="10">
        <f t="shared" si="63"/>
        <v>46</v>
      </c>
      <c r="BQ40" s="3">
        <f t="shared" si="64"/>
        <v>50</v>
      </c>
      <c r="BR40" s="11">
        <f t="shared" si="65"/>
        <v>194.72</v>
      </c>
      <c r="BS40" s="42">
        <f t="shared" si="66"/>
        <v>29.950698438783895</v>
      </c>
    </row>
    <row r="41" spans="1:118" ht="15">
      <c r="A41" s="33"/>
      <c r="B41" s="34"/>
      <c r="C41" s="41" t="s">
        <v>80</v>
      </c>
      <c r="F41" s="31" t="e">
        <f t="shared" si="42"/>
        <v>#DIV/0!</v>
      </c>
      <c r="G41" s="32">
        <f t="shared" si="43"/>
        <v>0</v>
      </c>
      <c r="H41" s="21">
        <f t="shared" si="44"/>
        <v>0</v>
      </c>
      <c r="I41" s="7">
        <f t="shared" si="45"/>
        <v>0</v>
      </c>
      <c r="J41" s="23">
        <f t="shared" si="46"/>
        <v>0</v>
      </c>
      <c r="Q41" s="28"/>
      <c r="X41" s="6">
        <f t="shared" si="47"/>
        <v>0</v>
      </c>
      <c r="Y41" s="10">
        <f t="shared" si="48"/>
        <v>0</v>
      </c>
      <c r="Z41" s="3">
        <f t="shared" si="49"/>
        <v>0</v>
      </c>
      <c r="AA41" s="11">
        <f t="shared" si="50"/>
        <v>0</v>
      </c>
      <c r="AB41" s="42" t="e">
        <f t="shared" si="51"/>
        <v>#DIV/0!</v>
      </c>
      <c r="AM41" s="6">
        <f t="shared" si="52"/>
        <v>0</v>
      </c>
      <c r="AN41" s="10">
        <f t="shared" si="53"/>
        <v>0</v>
      </c>
      <c r="AO41" s="3">
        <f t="shared" si="54"/>
        <v>0</v>
      </c>
      <c r="AP41" s="11">
        <f t="shared" si="55"/>
        <v>0</v>
      </c>
      <c r="AQ41" s="42" t="e">
        <f t="shared" si="56"/>
        <v>#DIV/0!</v>
      </c>
      <c r="BA41" s="6">
        <f t="shared" si="57"/>
        <v>0</v>
      </c>
      <c r="BB41" s="10">
        <f t="shared" si="58"/>
        <v>0</v>
      </c>
      <c r="BC41" s="3">
        <f t="shared" si="59"/>
        <v>0</v>
      </c>
      <c r="BD41" s="11">
        <f t="shared" si="60"/>
        <v>0</v>
      </c>
      <c r="BE41" s="42" t="e">
        <f t="shared" si="61"/>
        <v>#DIV/0!</v>
      </c>
      <c r="BO41" s="6">
        <f t="shared" si="62"/>
        <v>0</v>
      </c>
      <c r="BP41" s="10">
        <f t="shared" si="63"/>
        <v>0</v>
      </c>
      <c r="BQ41" s="3">
        <f t="shared" si="64"/>
        <v>0</v>
      </c>
      <c r="BR41" s="11">
        <f t="shared" si="65"/>
        <v>0</v>
      </c>
      <c r="BS41" s="42" t="e">
        <f t="shared" si="66"/>
        <v>#DIV/0!</v>
      </c>
    </row>
    <row r="42" spans="1:118" ht="15.75" thickBot="1">
      <c r="A42" s="43">
        <v>37</v>
      </c>
      <c r="B42" s="44">
        <v>1</v>
      </c>
      <c r="C42" s="45" t="s">
        <v>82</v>
      </c>
      <c r="D42" s="45"/>
      <c r="E42" s="45" t="s">
        <v>81</v>
      </c>
      <c r="F42" s="46">
        <f t="shared" si="42"/>
        <v>83.509462050149978</v>
      </c>
      <c r="G42" s="47">
        <f t="shared" si="43"/>
        <v>644.61</v>
      </c>
      <c r="H42" s="48">
        <f t="shared" si="44"/>
        <v>268.61</v>
      </c>
      <c r="I42" s="49">
        <f t="shared" si="45"/>
        <v>70</v>
      </c>
      <c r="J42" s="50">
        <f t="shared" si="46"/>
        <v>306</v>
      </c>
      <c r="K42" s="1">
        <v>52.63</v>
      </c>
      <c r="R42" s="1">
        <v>110</v>
      </c>
      <c r="U42" s="1">
        <v>1</v>
      </c>
      <c r="X42" s="6">
        <f t="shared" si="47"/>
        <v>52.63</v>
      </c>
      <c r="Y42" s="10">
        <f t="shared" si="48"/>
        <v>110</v>
      </c>
      <c r="Z42" s="3">
        <f t="shared" si="49"/>
        <v>10</v>
      </c>
      <c r="AA42" s="11">
        <f t="shared" si="50"/>
        <v>172.63</v>
      </c>
      <c r="AB42" s="42">
        <f t="shared" si="51"/>
        <v>19.272432369808261</v>
      </c>
      <c r="AC42" s="1">
        <v>58.28</v>
      </c>
      <c r="AG42" s="1">
        <v>39</v>
      </c>
      <c r="AM42" s="6">
        <f t="shared" si="52"/>
        <v>58.28</v>
      </c>
      <c r="AN42" s="10">
        <f t="shared" si="53"/>
        <v>39</v>
      </c>
      <c r="AO42" s="3">
        <f t="shared" si="54"/>
        <v>0</v>
      </c>
      <c r="AP42" s="11">
        <f t="shared" si="55"/>
        <v>97.28</v>
      </c>
      <c r="AQ42" s="42">
        <f t="shared" si="56"/>
        <v>21.988075657894736</v>
      </c>
      <c r="AR42" s="1">
        <v>58.36</v>
      </c>
      <c r="AU42" s="1">
        <v>83</v>
      </c>
      <c r="AW42" s="1">
        <v>1</v>
      </c>
      <c r="AX42" s="1">
        <v>2</v>
      </c>
      <c r="BA42" s="6">
        <f t="shared" si="57"/>
        <v>58.36</v>
      </c>
      <c r="BB42" s="10">
        <f t="shared" si="58"/>
        <v>83</v>
      </c>
      <c r="BC42" s="3">
        <f t="shared" si="59"/>
        <v>30</v>
      </c>
      <c r="BD42" s="11">
        <f t="shared" si="60"/>
        <v>171.36</v>
      </c>
      <c r="BE42" s="42">
        <f t="shared" si="61"/>
        <v>13.567927170868346</v>
      </c>
      <c r="BF42" s="1">
        <v>99.34</v>
      </c>
      <c r="BI42" s="1">
        <v>74</v>
      </c>
      <c r="BK42" s="1">
        <v>1</v>
      </c>
      <c r="BL42" s="1">
        <v>2</v>
      </c>
      <c r="BO42" s="6">
        <f t="shared" si="62"/>
        <v>99.34</v>
      </c>
      <c r="BP42" s="10">
        <f t="shared" si="63"/>
        <v>74</v>
      </c>
      <c r="BQ42" s="3">
        <f t="shared" si="64"/>
        <v>30</v>
      </c>
      <c r="BR42" s="11">
        <f t="shared" si="65"/>
        <v>203.34</v>
      </c>
      <c r="BS42" s="42">
        <f t="shared" si="66"/>
        <v>28.681026851578633</v>
      </c>
    </row>
    <row r="43" spans="1:118" ht="15.75" thickTop="1">
      <c r="A43" s="33"/>
      <c r="B43" s="34"/>
      <c r="F43" s="31" t="e">
        <f t="shared" si="42"/>
        <v>#DIV/0!</v>
      </c>
      <c r="G43" s="32">
        <f t="shared" si="43"/>
        <v>0</v>
      </c>
      <c r="H43" s="21">
        <f t="shared" si="44"/>
        <v>0</v>
      </c>
      <c r="I43" s="7">
        <f t="shared" si="45"/>
        <v>0</v>
      </c>
      <c r="J43" s="23">
        <f t="shared" si="46"/>
        <v>0</v>
      </c>
      <c r="X43" s="6">
        <f t="shared" si="47"/>
        <v>0</v>
      </c>
      <c r="Y43" s="10">
        <f t="shared" si="48"/>
        <v>0</v>
      </c>
      <c r="Z43" s="3">
        <f t="shared" si="49"/>
        <v>0</v>
      </c>
      <c r="AA43" s="11">
        <f t="shared" si="50"/>
        <v>0</v>
      </c>
      <c r="AB43" s="42" t="e">
        <f t="shared" si="51"/>
        <v>#DIV/0!</v>
      </c>
      <c r="AM43" s="6">
        <f t="shared" si="52"/>
        <v>0</v>
      </c>
      <c r="AN43" s="10">
        <f t="shared" si="53"/>
        <v>0</v>
      </c>
      <c r="AO43" s="3">
        <f t="shared" si="54"/>
        <v>0</v>
      </c>
      <c r="AP43" s="11">
        <f t="shared" si="55"/>
        <v>0</v>
      </c>
      <c r="AQ43" s="42" t="e">
        <f t="shared" si="56"/>
        <v>#DIV/0!</v>
      </c>
      <c r="BA43" s="6">
        <f t="shared" si="57"/>
        <v>0</v>
      </c>
      <c r="BB43" s="10">
        <f t="shared" si="58"/>
        <v>0</v>
      </c>
      <c r="BC43" s="3">
        <f t="shared" si="59"/>
        <v>0</v>
      </c>
      <c r="BD43" s="11">
        <f t="shared" si="60"/>
        <v>0</v>
      </c>
      <c r="BE43" s="42" t="e">
        <f t="shared" si="61"/>
        <v>#DIV/0!</v>
      </c>
      <c r="BO43" s="6">
        <f t="shared" si="62"/>
        <v>0</v>
      </c>
      <c r="BP43" s="10">
        <f t="shared" si="63"/>
        <v>0</v>
      </c>
      <c r="BQ43" s="3">
        <f t="shared" si="64"/>
        <v>0</v>
      </c>
      <c r="BR43" s="11">
        <f t="shared" si="65"/>
        <v>0</v>
      </c>
      <c r="BS43" s="42" t="e">
        <f t="shared" si="66"/>
        <v>#DIV/0!</v>
      </c>
    </row>
    <row r="44" spans="1:118" ht="15">
      <c r="A44" s="33"/>
      <c r="B44" s="34"/>
      <c r="F44" s="31" t="e">
        <f t="shared" si="42"/>
        <v>#DIV/0!</v>
      </c>
      <c r="G44" s="32">
        <f t="shared" si="43"/>
        <v>0</v>
      </c>
      <c r="H44" s="21">
        <f t="shared" si="44"/>
        <v>0</v>
      </c>
      <c r="I44" s="7">
        <f t="shared" si="45"/>
        <v>0</v>
      </c>
      <c r="J44" s="23">
        <f t="shared" si="46"/>
        <v>0</v>
      </c>
      <c r="X44" s="6">
        <f t="shared" si="47"/>
        <v>0</v>
      </c>
      <c r="Y44" s="10">
        <f t="shared" si="48"/>
        <v>0</v>
      </c>
      <c r="Z44" s="3">
        <f t="shared" si="49"/>
        <v>0</v>
      </c>
      <c r="AA44" s="11">
        <f t="shared" si="50"/>
        <v>0</v>
      </c>
      <c r="AB44" s="42" t="e">
        <f t="shared" si="51"/>
        <v>#DIV/0!</v>
      </c>
      <c r="AM44" s="6">
        <f t="shared" si="52"/>
        <v>0</v>
      </c>
      <c r="AN44" s="10">
        <f t="shared" si="53"/>
        <v>0</v>
      </c>
      <c r="AO44" s="3">
        <f t="shared" si="54"/>
        <v>0</v>
      </c>
      <c r="AP44" s="11">
        <f t="shared" si="55"/>
        <v>0</v>
      </c>
      <c r="AQ44" s="42" t="e">
        <f t="shared" si="56"/>
        <v>#DIV/0!</v>
      </c>
      <c r="BA44" s="6">
        <f t="shared" si="57"/>
        <v>0</v>
      </c>
      <c r="BB44" s="10">
        <f t="shared" si="58"/>
        <v>0</v>
      </c>
      <c r="BC44" s="3">
        <f t="shared" si="59"/>
        <v>0</v>
      </c>
      <c r="BD44" s="11">
        <f t="shared" si="60"/>
        <v>0</v>
      </c>
      <c r="BE44" s="42" t="e">
        <f t="shared" si="61"/>
        <v>#DIV/0!</v>
      </c>
      <c r="BO44" s="6">
        <f t="shared" si="62"/>
        <v>0</v>
      </c>
      <c r="BP44" s="10">
        <f t="shared" si="63"/>
        <v>0</v>
      </c>
      <c r="BQ44" s="3">
        <f t="shared" si="64"/>
        <v>0</v>
      </c>
      <c r="BR44" s="11">
        <f t="shared" si="65"/>
        <v>0</v>
      </c>
      <c r="BS44" s="42" t="e">
        <f t="shared" si="66"/>
        <v>#DIV/0!</v>
      </c>
    </row>
    <row r="45" spans="1:118" ht="15">
      <c r="A45" s="33"/>
      <c r="B45" s="34"/>
      <c r="F45" s="31" t="e">
        <f t="shared" si="42"/>
        <v>#DIV/0!</v>
      </c>
      <c r="G45" s="32">
        <f t="shared" si="43"/>
        <v>0</v>
      </c>
      <c r="H45" s="21">
        <f t="shared" si="44"/>
        <v>0</v>
      </c>
      <c r="I45" s="7">
        <f t="shared" si="45"/>
        <v>0</v>
      </c>
      <c r="J45" s="23">
        <f t="shared" si="46"/>
        <v>0</v>
      </c>
      <c r="X45" s="6">
        <f t="shared" si="47"/>
        <v>0</v>
      </c>
      <c r="Y45" s="10">
        <f t="shared" si="48"/>
        <v>0</v>
      </c>
      <c r="Z45" s="3">
        <f t="shared" si="49"/>
        <v>0</v>
      </c>
      <c r="AA45" s="11">
        <f t="shared" si="50"/>
        <v>0</v>
      </c>
      <c r="AB45" s="42" t="e">
        <f t="shared" si="51"/>
        <v>#DIV/0!</v>
      </c>
      <c r="AM45" s="6">
        <f t="shared" si="52"/>
        <v>0</v>
      </c>
      <c r="AN45" s="10">
        <f t="shared" si="53"/>
        <v>0</v>
      </c>
      <c r="AO45" s="3">
        <f t="shared" si="54"/>
        <v>0</v>
      </c>
      <c r="AP45" s="11">
        <f t="shared" si="55"/>
        <v>0</v>
      </c>
      <c r="AQ45" s="42" t="e">
        <f t="shared" si="56"/>
        <v>#DIV/0!</v>
      </c>
      <c r="BA45" s="6">
        <f t="shared" si="57"/>
        <v>0</v>
      </c>
      <c r="BB45" s="10">
        <f t="shared" si="58"/>
        <v>0</v>
      </c>
      <c r="BC45" s="3">
        <f t="shared" si="59"/>
        <v>0</v>
      </c>
      <c r="BD45" s="11">
        <f t="shared" si="60"/>
        <v>0</v>
      </c>
      <c r="BE45" s="42" t="e">
        <f t="shared" si="61"/>
        <v>#DIV/0!</v>
      </c>
      <c r="BO45" s="6">
        <f t="shared" si="62"/>
        <v>0</v>
      </c>
      <c r="BP45" s="10">
        <f t="shared" si="63"/>
        <v>0</v>
      </c>
      <c r="BQ45" s="3">
        <f t="shared" si="64"/>
        <v>0</v>
      </c>
      <c r="BR45" s="11">
        <f t="shared" si="65"/>
        <v>0</v>
      </c>
      <c r="BS45" s="42" t="e">
        <f t="shared" si="66"/>
        <v>#DIV/0!</v>
      </c>
    </row>
    <row r="57" spans="29:58">
      <c r="BF57" s="39"/>
    </row>
    <row r="58" spans="29:58">
      <c r="AC58" s="39"/>
    </row>
    <row r="77" spans="12:12">
      <c r="L77" s="39"/>
    </row>
  </sheetData>
  <sortState ref="A3:DN35">
    <sortCondition descending="1" ref="F3:F35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2015-01-17T22:53:04Z</cp:lastPrinted>
  <dcterms:created xsi:type="dcterms:W3CDTF">2010-05-02T17:04:59Z</dcterms:created>
  <dcterms:modified xsi:type="dcterms:W3CDTF">2015-01-17T23:37:59Z</dcterms:modified>
</cp:coreProperties>
</file>