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5.56 Carbine" sheetId="1" r:id="rId1"/>
    <sheet name="7.62 Carbine" sheetId="3" r:id="rId2"/>
  </sheets>
  <calcPr calcId="145621"/>
</workbook>
</file>

<file path=xl/calcChain.xml><?xml version="1.0" encoding="utf-8"?>
<calcChain xmlns="http://schemas.openxmlformats.org/spreadsheetml/2006/main">
  <c r="DM32" i="1" l="1"/>
  <c r="DL32" i="1"/>
  <c r="DK32" i="1"/>
  <c r="DB32" i="1"/>
  <c r="DA32" i="1"/>
  <c r="CZ32" i="1"/>
  <c r="CQ32" i="1"/>
  <c r="CP32" i="1"/>
  <c r="CO32" i="1"/>
  <c r="CE32" i="1"/>
  <c r="CD32" i="1"/>
  <c r="CC32" i="1"/>
  <c r="BQ32" i="1"/>
  <c r="BP32" i="1"/>
  <c r="BO32" i="1"/>
  <c r="BC32" i="1"/>
  <c r="BB32" i="1"/>
  <c r="BA32" i="1"/>
  <c r="AO32" i="1"/>
  <c r="AN32" i="1"/>
  <c r="AM32" i="1"/>
  <c r="Z32" i="1"/>
  <c r="Y32" i="1"/>
  <c r="X32" i="1"/>
  <c r="J32" i="1"/>
  <c r="DM40" i="1"/>
  <c r="DL40" i="1"/>
  <c r="DK40" i="1"/>
  <c r="DB40" i="1"/>
  <c r="DA40" i="1"/>
  <c r="CZ40" i="1"/>
  <c r="CQ40" i="1"/>
  <c r="CP40" i="1"/>
  <c r="CO40" i="1"/>
  <c r="CE40" i="1"/>
  <c r="CD40" i="1"/>
  <c r="CC40" i="1"/>
  <c r="BQ40" i="1"/>
  <c r="BP40" i="1"/>
  <c r="BO40" i="1"/>
  <c r="BC40" i="1"/>
  <c r="BB40" i="1"/>
  <c r="BA40" i="1"/>
  <c r="AO40" i="1"/>
  <c r="AN40" i="1"/>
  <c r="AM40" i="1"/>
  <c r="Z40" i="1"/>
  <c r="Y40" i="1"/>
  <c r="X40" i="1"/>
  <c r="J40" i="1"/>
  <c r="DM39" i="1"/>
  <c r="DL39" i="1"/>
  <c r="DK39" i="1"/>
  <c r="DB39" i="1"/>
  <c r="DA39" i="1"/>
  <c r="CZ39" i="1"/>
  <c r="CQ39" i="1"/>
  <c r="CP39" i="1"/>
  <c r="CO39" i="1"/>
  <c r="CE39" i="1"/>
  <c r="CD39" i="1"/>
  <c r="CC39" i="1"/>
  <c r="BQ39" i="1"/>
  <c r="BP39" i="1"/>
  <c r="BO39" i="1"/>
  <c r="BC39" i="1"/>
  <c r="BB39" i="1"/>
  <c r="BA39" i="1"/>
  <c r="AO39" i="1"/>
  <c r="AN39" i="1"/>
  <c r="AM39" i="1"/>
  <c r="Z39" i="1"/>
  <c r="Y39" i="1"/>
  <c r="X39" i="1"/>
  <c r="J39" i="1"/>
  <c r="DM43" i="1"/>
  <c r="DL43" i="1"/>
  <c r="DK43" i="1"/>
  <c r="DB43" i="1"/>
  <c r="DA43" i="1"/>
  <c r="CZ43" i="1"/>
  <c r="CQ43" i="1"/>
  <c r="CP43" i="1"/>
  <c r="CO43" i="1"/>
  <c r="CE43" i="1"/>
  <c r="CD43" i="1"/>
  <c r="CC43" i="1"/>
  <c r="BQ43" i="1"/>
  <c r="BP43" i="1"/>
  <c r="BO43" i="1"/>
  <c r="BC43" i="1"/>
  <c r="BB43" i="1"/>
  <c r="BA43" i="1"/>
  <c r="AO43" i="1"/>
  <c r="AN43" i="1"/>
  <c r="AM43" i="1"/>
  <c r="Z43" i="1"/>
  <c r="Y43" i="1"/>
  <c r="X43" i="1"/>
  <c r="J43" i="1"/>
  <c r="DM26" i="1"/>
  <c r="DL26" i="1"/>
  <c r="DK26" i="1"/>
  <c r="DB26" i="1"/>
  <c r="DA26" i="1"/>
  <c r="CZ26" i="1"/>
  <c r="CQ26" i="1"/>
  <c r="CP26" i="1"/>
  <c r="CO26" i="1"/>
  <c r="CE26" i="1"/>
  <c r="CD26" i="1"/>
  <c r="CC26" i="1"/>
  <c r="BQ26" i="1"/>
  <c r="BP26" i="1"/>
  <c r="BO26" i="1"/>
  <c r="BC26" i="1"/>
  <c r="BB26" i="1"/>
  <c r="BA26" i="1"/>
  <c r="AO26" i="1"/>
  <c r="AN26" i="1"/>
  <c r="AM26" i="1"/>
  <c r="Z26" i="1"/>
  <c r="Y26" i="1"/>
  <c r="X26" i="1"/>
  <c r="J26" i="1"/>
  <c r="DM29" i="1"/>
  <c r="DL29" i="1"/>
  <c r="DK29" i="1"/>
  <c r="DB29" i="1"/>
  <c r="DA29" i="1"/>
  <c r="CZ29" i="1"/>
  <c r="CQ29" i="1"/>
  <c r="CP29" i="1"/>
  <c r="CO29" i="1"/>
  <c r="CE29" i="1"/>
  <c r="CD29" i="1"/>
  <c r="CC29" i="1"/>
  <c r="BQ29" i="1"/>
  <c r="BP29" i="1"/>
  <c r="BO29" i="1"/>
  <c r="BC29" i="1"/>
  <c r="BB29" i="1"/>
  <c r="BA29" i="1"/>
  <c r="AO29" i="1"/>
  <c r="AN29" i="1"/>
  <c r="AM29" i="1"/>
  <c r="Z29" i="1"/>
  <c r="Y29" i="1"/>
  <c r="X29" i="1"/>
  <c r="J29" i="1"/>
  <c r="DM22" i="1"/>
  <c r="DL22" i="1"/>
  <c r="DK22" i="1"/>
  <c r="DB22" i="1"/>
  <c r="DA22" i="1"/>
  <c r="CZ22" i="1"/>
  <c r="CQ22" i="1"/>
  <c r="CP22" i="1"/>
  <c r="CO22" i="1"/>
  <c r="CE22" i="1"/>
  <c r="CD22" i="1"/>
  <c r="CC22" i="1"/>
  <c r="BQ22" i="1"/>
  <c r="BP22" i="1"/>
  <c r="BO22" i="1"/>
  <c r="BC22" i="1"/>
  <c r="BB22" i="1"/>
  <c r="BA22" i="1"/>
  <c r="AO22" i="1"/>
  <c r="AN22" i="1"/>
  <c r="AM22" i="1"/>
  <c r="Z22" i="1"/>
  <c r="Y22" i="1"/>
  <c r="X22" i="1"/>
  <c r="J22" i="1"/>
  <c r="DM23" i="1"/>
  <c r="DL23" i="1"/>
  <c r="DK23" i="1"/>
  <c r="DB23" i="1"/>
  <c r="DA23" i="1"/>
  <c r="CZ23" i="1"/>
  <c r="CQ23" i="1"/>
  <c r="CP23" i="1"/>
  <c r="CO23" i="1"/>
  <c r="CE23" i="1"/>
  <c r="CD23" i="1"/>
  <c r="CC23" i="1"/>
  <c r="BQ23" i="1"/>
  <c r="BP23" i="1"/>
  <c r="BO23" i="1"/>
  <c r="BC23" i="1"/>
  <c r="BB23" i="1"/>
  <c r="BA23" i="1"/>
  <c r="AO23" i="1"/>
  <c r="AN23" i="1"/>
  <c r="AM23" i="1"/>
  <c r="Z23" i="1"/>
  <c r="Y23" i="1"/>
  <c r="X23" i="1"/>
  <c r="J23" i="1"/>
  <c r="DM24" i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M48" i="1"/>
  <c r="DL48" i="1"/>
  <c r="DK48" i="1"/>
  <c r="DB48" i="1"/>
  <c r="DA48" i="1"/>
  <c r="CZ48" i="1"/>
  <c r="CQ48" i="1"/>
  <c r="CP48" i="1"/>
  <c r="CO48" i="1"/>
  <c r="CE48" i="1"/>
  <c r="CD48" i="1"/>
  <c r="CC48" i="1"/>
  <c r="BQ48" i="1"/>
  <c r="BP48" i="1"/>
  <c r="BO48" i="1"/>
  <c r="BC48" i="1"/>
  <c r="BB48" i="1"/>
  <c r="BA48" i="1"/>
  <c r="AO48" i="1"/>
  <c r="AN48" i="1"/>
  <c r="AM48" i="1"/>
  <c r="Z48" i="1"/>
  <c r="Y48" i="1"/>
  <c r="X48" i="1"/>
  <c r="J48" i="1"/>
  <c r="DM49" i="1"/>
  <c r="DL49" i="1"/>
  <c r="DK49" i="1"/>
  <c r="DB49" i="1"/>
  <c r="DA49" i="1"/>
  <c r="CZ49" i="1"/>
  <c r="CQ49" i="1"/>
  <c r="CP49" i="1"/>
  <c r="CO49" i="1"/>
  <c r="CE49" i="1"/>
  <c r="CD49" i="1"/>
  <c r="CC49" i="1"/>
  <c r="BQ49" i="1"/>
  <c r="BP49" i="1"/>
  <c r="BO49" i="1"/>
  <c r="BC49" i="1"/>
  <c r="BB49" i="1"/>
  <c r="BA49" i="1"/>
  <c r="AO49" i="1"/>
  <c r="AN49" i="1"/>
  <c r="AM49" i="1"/>
  <c r="Z49" i="1"/>
  <c r="Y49" i="1"/>
  <c r="X49" i="1"/>
  <c r="J49" i="1"/>
  <c r="AP24" i="1" l="1"/>
  <c r="BD23" i="1"/>
  <c r="DC23" i="1"/>
  <c r="DN22" i="1"/>
  <c r="AP26" i="1"/>
  <c r="CR26" i="1"/>
  <c r="DC43" i="1"/>
  <c r="DN39" i="1"/>
  <c r="AP32" i="1"/>
  <c r="BD24" i="1"/>
  <c r="DC24" i="1"/>
  <c r="CF26" i="1"/>
  <c r="DC26" i="1"/>
  <c r="H43" i="1"/>
  <c r="CF43" i="1"/>
  <c r="DN43" i="1"/>
  <c r="AP40" i="1"/>
  <c r="CR40" i="1"/>
  <c r="AA32" i="1"/>
  <c r="BD32" i="1"/>
  <c r="BR32" i="1"/>
  <c r="DC32" i="1"/>
  <c r="DC49" i="1"/>
  <c r="DN48" i="1"/>
  <c r="AP23" i="1"/>
  <c r="CR23" i="1"/>
  <c r="BD22" i="1"/>
  <c r="DC22" i="1"/>
  <c r="DN29" i="1"/>
  <c r="CF22" i="1"/>
  <c r="BR26" i="1"/>
  <c r="BD49" i="1"/>
  <c r="CR49" i="1"/>
  <c r="BD48" i="1"/>
  <c r="DC48" i="1"/>
  <c r="DN24" i="1"/>
  <c r="H23" i="1"/>
  <c r="DN32" i="1"/>
  <c r="BR23" i="1"/>
  <c r="I22" i="1"/>
  <c r="CF32" i="1"/>
  <c r="CF23" i="1"/>
  <c r="DN23" i="1"/>
  <c r="AP29" i="1"/>
  <c r="CR29" i="1"/>
  <c r="AA26" i="1"/>
  <c r="BD26" i="1"/>
  <c r="DN26" i="1"/>
  <c r="CR39" i="1"/>
  <c r="DC40" i="1"/>
  <c r="AA29" i="1"/>
  <c r="I43" i="1"/>
  <c r="I40" i="1"/>
  <c r="CR24" i="1"/>
  <c r="AA23" i="1"/>
  <c r="CR22" i="1"/>
  <c r="BD29" i="1"/>
  <c r="DC29" i="1"/>
  <c r="BD43" i="1"/>
  <c r="CR43" i="1"/>
  <c r="BD39" i="1"/>
  <c r="BR39" i="1"/>
  <c r="DC39" i="1"/>
  <c r="DN40" i="1"/>
  <c r="CR32" i="1"/>
  <c r="BR40" i="1"/>
  <c r="BD40" i="1"/>
  <c r="H32" i="1"/>
  <c r="I32" i="1"/>
  <c r="CF40" i="1"/>
  <c r="AA40" i="1"/>
  <c r="H40" i="1"/>
  <c r="CF39" i="1"/>
  <c r="AP39" i="1"/>
  <c r="AA39" i="1"/>
  <c r="I39" i="1"/>
  <c r="H39" i="1"/>
  <c r="BR43" i="1"/>
  <c r="AP43" i="1"/>
  <c r="G43" i="1"/>
  <c r="AA43" i="1"/>
  <c r="H26" i="1"/>
  <c r="I26" i="1"/>
  <c r="CF29" i="1"/>
  <c r="BR29" i="1"/>
  <c r="H29" i="1"/>
  <c r="I29" i="1"/>
  <c r="BR22" i="1"/>
  <c r="AP22" i="1"/>
  <c r="AA22" i="1"/>
  <c r="H22" i="1"/>
  <c r="I23" i="1"/>
  <c r="H24" i="1"/>
  <c r="CF24" i="1"/>
  <c r="BR24" i="1"/>
  <c r="AA24" i="1"/>
  <c r="I24" i="1"/>
  <c r="I49" i="1"/>
  <c r="DN49" i="1"/>
  <c r="BR48" i="1"/>
  <c r="I48" i="1"/>
  <c r="AP48" i="1"/>
  <c r="CR48" i="1"/>
  <c r="H48" i="1"/>
  <c r="AA48" i="1"/>
  <c r="CF48" i="1"/>
  <c r="CF49" i="1"/>
  <c r="BR49" i="1"/>
  <c r="AP49" i="1"/>
  <c r="AA49" i="1"/>
  <c r="H49" i="1"/>
  <c r="DM11" i="1"/>
  <c r="DL11" i="1"/>
  <c r="DK11" i="1"/>
  <c r="DB11" i="1"/>
  <c r="DA11" i="1"/>
  <c r="CZ11" i="1"/>
  <c r="CQ11" i="1"/>
  <c r="CP11" i="1"/>
  <c r="CO11" i="1"/>
  <c r="CE11" i="1"/>
  <c r="CD11" i="1"/>
  <c r="CC11" i="1"/>
  <c r="BQ11" i="1"/>
  <c r="BP11" i="1"/>
  <c r="BO11" i="1"/>
  <c r="BC11" i="1"/>
  <c r="BB11" i="1"/>
  <c r="BA11" i="1"/>
  <c r="AO11" i="1"/>
  <c r="AN11" i="1"/>
  <c r="AM11" i="1"/>
  <c r="Z11" i="1"/>
  <c r="Y11" i="1"/>
  <c r="X11" i="1"/>
  <c r="J11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10" i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DM8" i="3"/>
  <c r="DL8" i="3"/>
  <c r="DK8" i="3"/>
  <c r="DB8" i="3"/>
  <c r="DA8" i="3"/>
  <c r="CZ8" i="3"/>
  <c r="CQ8" i="3"/>
  <c r="CP8" i="3"/>
  <c r="CO8" i="3"/>
  <c r="CE8" i="3"/>
  <c r="CD8" i="3"/>
  <c r="CC8" i="3"/>
  <c r="BQ8" i="3"/>
  <c r="BP8" i="3"/>
  <c r="BO8" i="3"/>
  <c r="BC8" i="3"/>
  <c r="BB8" i="3"/>
  <c r="BA8" i="3"/>
  <c r="AO8" i="3"/>
  <c r="AN8" i="3"/>
  <c r="AM8" i="3"/>
  <c r="Z8" i="3"/>
  <c r="Y8" i="3"/>
  <c r="X8" i="3"/>
  <c r="J8" i="3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10" i="3"/>
  <c r="DL10" i="3"/>
  <c r="DK10" i="3"/>
  <c r="DB10" i="3"/>
  <c r="DA10" i="3"/>
  <c r="CZ10" i="3"/>
  <c r="CQ10" i="3"/>
  <c r="CP10" i="3"/>
  <c r="CO10" i="3"/>
  <c r="CE10" i="3"/>
  <c r="CD10" i="3"/>
  <c r="CC10" i="3"/>
  <c r="BQ10" i="3"/>
  <c r="BP10" i="3"/>
  <c r="BO10" i="3"/>
  <c r="BC10" i="3"/>
  <c r="BB10" i="3"/>
  <c r="BA10" i="3"/>
  <c r="AO10" i="3"/>
  <c r="AN10" i="3"/>
  <c r="AM10" i="3"/>
  <c r="Z10" i="3"/>
  <c r="Y10" i="3"/>
  <c r="X10" i="3"/>
  <c r="J10" i="3"/>
  <c r="G39" i="1" l="1"/>
  <c r="G23" i="1"/>
  <c r="G40" i="1"/>
  <c r="G32" i="1"/>
  <c r="G22" i="1"/>
  <c r="G26" i="1"/>
  <c r="G29" i="1"/>
  <c r="G24" i="1"/>
  <c r="G48" i="1"/>
  <c r="G49" i="1"/>
  <c r="I10" i="3"/>
  <c r="BR10" i="3"/>
  <c r="DN10" i="3"/>
  <c r="AP8" i="3"/>
  <c r="CR8" i="3"/>
  <c r="CF10" i="3"/>
  <c r="DC8" i="3"/>
  <c r="AA12" i="1"/>
  <c r="CF16" i="1"/>
  <c r="BD8" i="3"/>
  <c r="AP10" i="3"/>
  <c r="BD10" i="3"/>
  <c r="DC10" i="3"/>
  <c r="AA10" i="3"/>
  <c r="CR10" i="3"/>
  <c r="DN8" i="3"/>
  <c r="BD16" i="1"/>
  <c r="DC16" i="1"/>
  <c r="AA10" i="1"/>
  <c r="CF10" i="1"/>
  <c r="CR12" i="1"/>
  <c r="I11" i="1"/>
  <c r="DC11" i="1"/>
  <c r="AP16" i="1"/>
  <c r="CR10" i="1"/>
  <c r="H12" i="1"/>
  <c r="AA16" i="1"/>
  <c r="CF12" i="1"/>
  <c r="H16" i="1"/>
  <c r="I16" i="1"/>
  <c r="BR16" i="1"/>
  <c r="DN10" i="1"/>
  <c r="DN12" i="1"/>
  <c r="DN16" i="1"/>
  <c r="AP10" i="1"/>
  <c r="BD10" i="1"/>
  <c r="DC10" i="1"/>
  <c r="AP12" i="1"/>
  <c r="BD12" i="1"/>
  <c r="DC12" i="1"/>
  <c r="DN11" i="1"/>
  <c r="CR16" i="1"/>
  <c r="I10" i="1"/>
  <c r="BR10" i="1"/>
  <c r="I12" i="1"/>
  <c r="BR12" i="1"/>
  <c r="AP11" i="1"/>
  <c r="CR11" i="1"/>
  <c r="CF11" i="1"/>
  <c r="BR11" i="1"/>
  <c r="BD11" i="1"/>
  <c r="AA11" i="1"/>
  <c r="H11" i="1"/>
  <c r="H10" i="1"/>
  <c r="I8" i="3"/>
  <c r="CF8" i="3"/>
  <c r="BR8" i="3"/>
  <c r="H8" i="3"/>
  <c r="AA8" i="3"/>
  <c r="H10" i="3"/>
  <c r="G10" i="3" s="1"/>
  <c r="DM47" i="1"/>
  <c r="DL47" i="1"/>
  <c r="DK47" i="1"/>
  <c r="DB47" i="1"/>
  <c r="DA47" i="1"/>
  <c r="CZ47" i="1"/>
  <c r="CQ47" i="1"/>
  <c r="CP47" i="1"/>
  <c r="CO47" i="1"/>
  <c r="CE47" i="1"/>
  <c r="CD47" i="1"/>
  <c r="CC47" i="1"/>
  <c r="BQ47" i="1"/>
  <c r="BP47" i="1"/>
  <c r="BO47" i="1"/>
  <c r="BC47" i="1"/>
  <c r="BB47" i="1"/>
  <c r="BA47" i="1"/>
  <c r="AO47" i="1"/>
  <c r="AN47" i="1"/>
  <c r="AM47" i="1"/>
  <c r="Z47" i="1"/>
  <c r="Y47" i="1"/>
  <c r="X47" i="1"/>
  <c r="J47" i="1"/>
  <c r="BA14" i="1"/>
  <c r="G8" i="3" l="1"/>
  <c r="G11" i="1"/>
  <c r="G12" i="1"/>
  <c r="G16" i="1"/>
  <c r="G10" i="1"/>
  <c r="DN47" i="1"/>
  <c r="BD47" i="1"/>
  <c r="AA47" i="1"/>
  <c r="H47" i="1"/>
  <c r="AP47" i="1"/>
  <c r="DC47" i="1"/>
  <c r="I47" i="1"/>
  <c r="CF47" i="1"/>
  <c r="BR47" i="1"/>
  <c r="CR47" i="1"/>
  <c r="J27" i="1"/>
  <c r="X27" i="1"/>
  <c r="Y27" i="1"/>
  <c r="Z27" i="1"/>
  <c r="AM27" i="1"/>
  <c r="AN27" i="1"/>
  <c r="AO27" i="1"/>
  <c r="BA27" i="1"/>
  <c r="BB27" i="1"/>
  <c r="BC27" i="1"/>
  <c r="BO27" i="1"/>
  <c r="BP27" i="1"/>
  <c r="BQ27" i="1"/>
  <c r="CC27" i="1"/>
  <c r="CD27" i="1"/>
  <c r="CE27" i="1"/>
  <c r="CO27" i="1"/>
  <c r="CP27" i="1"/>
  <c r="CQ27" i="1"/>
  <c r="CZ27" i="1"/>
  <c r="DA27" i="1"/>
  <c r="DB27" i="1"/>
  <c r="DK27" i="1"/>
  <c r="DL27" i="1"/>
  <c r="DM27" i="1"/>
  <c r="G47" i="1" l="1"/>
  <c r="AP27" i="1"/>
  <c r="BR27" i="1"/>
  <c r="CR27" i="1"/>
  <c r="DN27" i="1"/>
  <c r="CF27" i="1"/>
  <c r="I27" i="1"/>
  <c r="DC27" i="1"/>
  <c r="AA27" i="1"/>
  <c r="BD27" i="1"/>
  <c r="H27" i="1"/>
  <c r="DM31" i="1"/>
  <c r="DL31" i="1"/>
  <c r="DK31" i="1"/>
  <c r="DB31" i="1"/>
  <c r="DA31" i="1"/>
  <c r="CZ31" i="1"/>
  <c r="CQ31" i="1"/>
  <c r="CP31" i="1"/>
  <c r="CO31" i="1"/>
  <c r="CE31" i="1"/>
  <c r="CD31" i="1"/>
  <c r="CC31" i="1"/>
  <c r="BQ31" i="1"/>
  <c r="BP31" i="1"/>
  <c r="BO31" i="1"/>
  <c r="BC31" i="1"/>
  <c r="BB31" i="1"/>
  <c r="BA31" i="1"/>
  <c r="AO31" i="1"/>
  <c r="AN31" i="1"/>
  <c r="AM31" i="1"/>
  <c r="Z31" i="1"/>
  <c r="Y31" i="1"/>
  <c r="X31" i="1"/>
  <c r="J31" i="1"/>
  <c r="DM25" i="1"/>
  <c r="DL25" i="1"/>
  <c r="DK25" i="1"/>
  <c r="DB25" i="1"/>
  <c r="DA25" i="1"/>
  <c r="CZ25" i="1"/>
  <c r="CQ25" i="1"/>
  <c r="CP25" i="1"/>
  <c r="CO25" i="1"/>
  <c r="CE25" i="1"/>
  <c r="CD25" i="1"/>
  <c r="CC25" i="1"/>
  <c r="BQ25" i="1"/>
  <c r="BP25" i="1"/>
  <c r="BO25" i="1"/>
  <c r="BC25" i="1"/>
  <c r="BB25" i="1"/>
  <c r="BA25" i="1"/>
  <c r="AO25" i="1"/>
  <c r="AN25" i="1"/>
  <c r="AM25" i="1"/>
  <c r="Z25" i="1"/>
  <c r="Y25" i="1"/>
  <c r="X25" i="1"/>
  <c r="J25" i="1"/>
  <c r="DM30" i="1"/>
  <c r="DL30" i="1"/>
  <c r="DK30" i="1"/>
  <c r="DB30" i="1"/>
  <c r="DA30" i="1"/>
  <c r="CZ30" i="1"/>
  <c r="CQ30" i="1"/>
  <c r="CP30" i="1"/>
  <c r="CO30" i="1"/>
  <c r="CE30" i="1"/>
  <c r="CD30" i="1"/>
  <c r="CC30" i="1"/>
  <c r="BQ30" i="1"/>
  <c r="BP30" i="1"/>
  <c r="BO30" i="1"/>
  <c r="BC30" i="1"/>
  <c r="BB30" i="1"/>
  <c r="BA30" i="1"/>
  <c r="AO30" i="1"/>
  <c r="AN30" i="1"/>
  <c r="AM30" i="1"/>
  <c r="Z30" i="1"/>
  <c r="Y30" i="1"/>
  <c r="X30" i="1"/>
  <c r="J30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DM33" i="1"/>
  <c r="DL33" i="1"/>
  <c r="DK33" i="1"/>
  <c r="DB33" i="1"/>
  <c r="DA33" i="1"/>
  <c r="CZ33" i="1"/>
  <c r="CQ33" i="1"/>
  <c r="CP33" i="1"/>
  <c r="CO33" i="1"/>
  <c r="CE33" i="1"/>
  <c r="CD33" i="1"/>
  <c r="CC33" i="1"/>
  <c r="BQ33" i="1"/>
  <c r="BP33" i="1"/>
  <c r="BO33" i="1"/>
  <c r="BC33" i="1"/>
  <c r="BB33" i="1"/>
  <c r="BA33" i="1"/>
  <c r="AO33" i="1"/>
  <c r="AN33" i="1"/>
  <c r="AM33" i="1"/>
  <c r="Z33" i="1"/>
  <c r="Y33" i="1"/>
  <c r="X33" i="1"/>
  <c r="J33" i="1"/>
  <c r="G27" i="1" l="1"/>
  <c r="DN15" i="1"/>
  <c r="AP30" i="1"/>
  <c r="H30" i="1"/>
  <c r="BR31" i="1"/>
  <c r="DN31" i="1"/>
  <c r="I30" i="1"/>
  <c r="BD30" i="1"/>
  <c r="DC30" i="1"/>
  <c r="H25" i="1"/>
  <c r="BD25" i="1"/>
  <c r="AP31" i="1"/>
  <c r="CF30" i="1"/>
  <c r="DN30" i="1"/>
  <c r="BR25" i="1"/>
  <c r="CR25" i="1"/>
  <c r="AA31" i="1"/>
  <c r="BD31" i="1"/>
  <c r="DC31" i="1"/>
  <c r="AA25" i="1"/>
  <c r="CF31" i="1"/>
  <c r="BR30" i="1"/>
  <c r="CR30" i="1"/>
  <c r="I25" i="1"/>
  <c r="CF25" i="1"/>
  <c r="DN25" i="1"/>
  <c r="CR31" i="1"/>
  <c r="AA30" i="1"/>
  <c r="AP25" i="1"/>
  <c r="DC25" i="1"/>
  <c r="H31" i="1"/>
  <c r="I31" i="1"/>
  <c r="CF15" i="1"/>
  <c r="BD15" i="1"/>
  <c r="DC15" i="1"/>
  <c r="CR33" i="1"/>
  <c r="I15" i="1"/>
  <c r="AP15" i="1"/>
  <c r="CR15" i="1"/>
  <c r="BR15" i="1"/>
  <c r="H15" i="1"/>
  <c r="AA15" i="1"/>
  <c r="BR33" i="1"/>
  <c r="DN33" i="1"/>
  <c r="BD33" i="1"/>
  <c r="DC33" i="1"/>
  <c r="CF33" i="1"/>
  <c r="AP33" i="1"/>
  <c r="AA33" i="1"/>
  <c r="H33" i="1"/>
  <c r="I33" i="1"/>
  <c r="DM35" i="1"/>
  <c r="DL35" i="1"/>
  <c r="DK35" i="1"/>
  <c r="DB35" i="1"/>
  <c r="DA35" i="1"/>
  <c r="CZ35" i="1"/>
  <c r="CQ35" i="1"/>
  <c r="CP35" i="1"/>
  <c r="CO35" i="1"/>
  <c r="CE35" i="1"/>
  <c r="CD35" i="1"/>
  <c r="CC35" i="1"/>
  <c r="BQ35" i="1"/>
  <c r="BP35" i="1"/>
  <c r="BO35" i="1"/>
  <c r="BC35" i="1"/>
  <c r="BB35" i="1"/>
  <c r="BA35" i="1"/>
  <c r="AO35" i="1"/>
  <c r="AN35" i="1"/>
  <c r="AM35" i="1"/>
  <c r="Z35" i="1"/>
  <c r="Y35" i="1"/>
  <c r="X35" i="1"/>
  <c r="J35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AO14" i="1"/>
  <c r="AN14" i="1"/>
  <c r="AM14" i="1"/>
  <c r="Z14" i="1"/>
  <c r="Y14" i="1"/>
  <c r="X14" i="1"/>
  <c r="J14" i="1"/>
  <c r="DM28" i="1"/>
  <c r="DL28" i="1"/>
  <c r="DK28" i="1"/>
  <c r="DB28" i="1"/>
  <c r="DA28" i="1"/>
  <c r="CZ28" i="1"/>
  <c r="CQ28" i="1"/>
  <c r="CP28" i="1"/>
  <c r="CO28" i="1"/>
  <c r="CE28" i="1"/>
  <c r="CD28" i="1"/>
  <c r="CC28" i="1"/>
  <c r="BQ28" i="1"/>
  <c r="BP28" i="1"/>
  <c r="BO28" i="1"/>
  <c r="BC28" i="1"/>
  <c r="BB28" i="1"/>
  <c r="BA28" i="1"/>
  <c r="AO28" i="1"/>
  <c r="AN28" i="1"/>
  <c r="AM28" i="1"/>
  <c r="Z28" i="1"/>
  <c r="Y28" i="1"/>
  <c r="X28" i="1"/>
  <c r="J28" i="1"/>
  <c r="G25" i="1" l="1"/>
  <c r="G30" i="1"/>
  <c r="G31" i="1"/>
  <c r="G15" i="1"/>
  <c r="G33" i="1"/>
  <c r="BD28" i="1"/>
  <c r="CF35" i="1"/>
  <c r="CF14" i="1"/>
  <c r="AA28" i="1"/>
  <c r="AP14" i="1"/>
  <c r="BD14" i="1"/>
  <c r="DC14" i="1"/>
  <c r="AA21" i="1"/>
  <c r="AP35" i="1"/>
  <c r="BD35" i="1"/>
  <c r="DC35" i="1"/>
  <c r="CR21" i="1"/>
  <c r="CF21" i="1"/>
  <c r="AA35" i="1"/>
  <c r="AP28" i="1"/>
  <c r="DC28" i="1"/>
  <c r="I14" i="1"/>
  <c r="BR14" i="1"/>
  <c r="BD21" i="1"/>
  <c r="DN21" i="1"/>
  <c r="H35" i="1"/>
  <c r="I35" i="1"/>
  <c r="BR35" i="1"/>
  <c r="BR28" i="1"/>
  <c r="CR28" i="1"/>
  <c r="DN14" i="1"/>
  <c r="AP21" i="1"/>
  <c r="DC21" i="1"/>
  <c r="DN35" i="1"/>
  <c r="H28" i="1"/>
  <c r="CF28" i="1"/>
  <c r="DN28" i="1"/>
  <c r="AA14" i="1"/>
  <c r="CR14" i="1"/>
  <c r="I21" i="1"/>
  <c r="BR21" i="1"/>
  <c r="CR35" i="1"/>
  <c r="H21" i="1"/>
  <c r="H14" i="1"/>
  <c r="I28" i="1"/>
  <c r="DM8" i="1"/>
  <c r="DL8" i="1"/>
  <c r="DK8" i="1"/>
  <c r="DB8" i="1"/>
  <c r="DA8" i="1"/>
  <c r="CZ8" i="1"/>
  <c r="CQ8" i="1"/>
  <c r="CP8" i="1"/>
  <c r="CO8" i="1"/>
  <c r="CE8" i="1"/>
  <c r="CD8" i="1"/>
  <c r="CC8" i="1"/>
  <c r="BQ8" i="1"/>
  <c r="BP8" i="1"/>
  <c r="BO8" i="1"/>
  <c r="BC8" i="1"/>
  <c r="BB8" i="1"/>
  <c r="BA8" i="1"/>
  <c r="AO8" i="1"/>
  <c r="AN8" i="1"/>
  <c r="AM8" i="1"/>
  <c r="Z8" i="1"/>
  <c r="Y8" i="1"/>
  <c r="X8" i="1"/>
  <c r="J8" i="1"/>
  <c r="G14" i="1" l="1"/>
  <c r="G21" i="1"/>
  <c r="G28" i="1"/>
  <c r="G35" i="1"/>
  <c r="DC8" i="1"/>
  <c r="I8" i="1"/>
  <c r="BD8" i="1"/>
  <c r="BR8" i="1"/>
  <c r="AA8" i="1"/>
  <c r="AP8" i="1"/>
  <c r="DN8" i="1"/>
  <c r="CF8" i="1"/>
  <c r="CR8" i="1"/>
  <c r="H8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DM37" i="1"/>
  <c r="DL37" i="1"/>
  <c r="DK37" i="1"/>
  <c r="DB37" i="1"/>
  <c r="DA37" i="1"/>
  <c r="CZ37" i="1"/>
  <c r="CQ37" i="1"/>
  <c r="CP37" i="1"/>
  <c r="CO37" i="1"/>
  <c r="CE37" i="1"/>
  <c r="CD37" i="1"/>
  <c r="CC37" i="1"/>
  <c r="BQ37" i="1"/>
  <c r="BP37" i="1"/>
  <c r="BO37" i="1"/>
  <c r="BC37" i="1"/>
  <c r="BB37" i="1"/>
  <c r="BA37" i="1"/>
  <c r="AO37" i="1"/>
  <c r="AN37" i="1"/>
  <c r="AM37" i="1"/>
  <c r="Z37" i="1"/>
  <c r="Y37" i="1"/>
  <c r="X37" i="1"/>
  <c r="J37" i="1"/>
  <c r="G8" i="1" l="1"/>
  <c r="CR9" i="1"/>
  <c r="BD13" i="1"/>
  <c r="BR13" i="1"/>
  <c r="DN13" i="1"/>
  <c r="AA9" i="1"/>
  <c r="CF9" i="1"/>
  <c r="CF37" i="1"/>
  <c r="AA13" i="1"/>
  <c r="I13" i="1"/>
  <c r="H13" i="1"/>
  <c r="AP9" i="1"/>
  <c r="BD9" i="1"/>
  <c r="DC9" i="1"/>
  <c r="BD37" i="1"/>
  <c r="AP13" i="1"/>
  <c r="I9" i="1"/>
  <c r="BR9" i="1"/>
  <c r="DN37" i="1"/>
  <c r="DC37" i="1"/>
  <c r="DC13" i="1"/>
  <c r="BR37" i="1"/>
  <c r="CR37" i="1"/>
  <c r="CR13" i="1"/>
  <c r="DN9" i="1"/>
  <c r="H9" i="1"/>
  <c r="CF13" i="1"/>
  <c r="I37" i="1"/>
  <c r="H37" i="1"/>
  <c r="AA37" i="1"/>
  <c r="AP37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G13" i="1" l="1"/>
  <c r="G37" i="1"/>
  <c r="G9" i="1"/>
  <c r="DC7" i="1"/>
  <c r="BD7" i="1"/>
  <c r="BR7" i="1"/>
  <c r="AA7" i="1"/>
  <c r="CR7" i="1"/>
  <c r="DN7" i="1"/>
  <c r="CF7" i="1"/>
  <c r="AP7" i="1"/>
  <c r="I7" i="1"/>
  <c r="H7" i="1"/>
  <c r="DM9" i="3"/>
  <c r="DL9" i="3"/>
  <c r="DK9" i="3"/>
  <c r="DB9" i="3"/>
  <c r="DA9" i="3"/>
  <c r="CZ9" i="3"/>
  <c r="CQ9" i="3"/>
  <c r="CP9" i="3"/>
  <c r="CO9" i="3"/>
  <c r="CE9" i="3"/>
  <c r="CD9" i="3"/>
  <c r="CC9" i="3"/>
  <c r="BQ9" i="3"/>
  <c r="BP9" i="3"/>
  <c r="BO9" i="3"/>
  <c r="BC9" i="3"/>
  <c r="BB9" i="3"/>
  <c r="BA9" i="3"/>
  <c r="AO9" i="3"/>
  <c r="AN9" i="3"/>
  <c r="AM9" i="3"/>
  <c r="Z9" i="3"/>
  <c r="Y9" i="3"/>
  <c r="X9" i="3"/>
  <c r="J9" i="3"/>
  <c r="DC9" i="3" l="1"/>
  <c r="CR9" i="3"/>
  <c r="G7" i="1"/>
  <c r="DN9" i="3"/>
  <c r="AP9" i="3"/>
  <c r="CF9" i="3"/>
  <c r="BR9" i="3"/>
  <c r="I9" i="3"/>
  <c r="AA9" i="3"/>
  <c r="H9" i="3"/>
  <c r="BD9" i="3"/>
  <c r="CG10" i="3" l="1"/>
  <c r="CG8" i="3"/>
  <c r="AB10" i="3"/>
  <c r="AB8" i="3"/>
  <c r="BE10" i="3"/>
  <c r="BE8" i="3"/>
  <c r="BS10" i="3"/>
  <c r="BS8" i="3"/>
  <c r="AQ10" i="3"/>
  <c r="AQ8" i="3"/>
  <c r="G9" i="3"/>
  <c r="DM46" i="1"/>
  <c r="DL46" i="1"/>
  <c r="DK46" i="1"/>
  <c r="DB46" i="1"/>
  <c r="DA46" i="1"/>
  <c r="CZ46" i="1"/>
  <c r="CQ46" i="1"/>
  <c r="CP46" i="1"/>
  <c r="CO46" i="1"/>
  <c r="CE46" i="1"/>
  <c r="CD46" i="1"/>
  <c r="CC46" i="1"/>
  <c r="BQ46" i="1"/>
  <c r="BP46" i="1"/>
  <c r="BO46" i="1"/>
  <c r="BC46" i="1"/>
  <c r="BB46" i="1"/>
  <c r="BA46" i="1"/>
  <c r="AO46" i="1"/>
  <c r="AN46" i="1"/>
  <c r="AM46" i="1"/>
  <c r="Z46" i="1"/>
  <c r="Y46" i="1"/>
  <c r="X46" i="1"/>
  <c r="J46" i="1"/>
  <c r="F10" i="3" l="1"/>
  <c r="F8" i="3"/>
  <c r="DC46" i="1"/>
  <c r="CR46" i="1"/>
  <c r="BR46" i="1"/>
  <c r="H46" i="1"/>
  <c r="BD46" i="1"/>
  <c r="DN46" i="1"/>
  <c r="CF46" i="1"/>
  <c r="AP46" i="1"/>
  <c r="AA46" i="1"/>
  <c r="I46" i="1"/>
  <c r="DM38" i="1"/>
  <c r="DL38" i="1"/>
  <c r="DK38" i="1"/>
  <c r="DB38" i="1"/>
  <c r="DA38" i="1"/>
  <c r="CZ38" i="1"/>
  <c r="CQ38" i="1"/>
  <c r="CP38" i="1"/>
  <c r="CO38" i="1"/>
  <c r="CE38" i="1"/>
  <c r="CD38" i="1"/>
  <c r="CC38" i="1"/>
  <c r="BQ38" i="1"/>
  <c r="BP38" i="1"/>
  <c r="BO38" i="1"/>
  <c r="BC38" i="1"/>
  <c r="BB38" i="1"/>
  <c r="BA38" i="1"/>
  <c r="AO38" i="1"/>
  <c r="AN38" i="1"/>
  <c r="AM38" i="1"/>
  <c r="Z38" i="1"/>
  <c r="Y38" i="1"/>
  <c r="X38" i="1"/>
  <c r="J38" i="1"/>
  <c r="G46" i="1" l="1"/>
  <c r="AA38" i="1"/>
  <c r="DN38" i="1"/>
  <c r="CF38" i="1"/>
  <c r="CR38" i="1"/>
  <c r="I38" i="1"/>
  <c r="BR38" i="1"/>
  <c r="AP38" i="1"/>
  <c r="BD38" i="1"/>
  <c r="DC38" i="1"/>
  <c r="H38" i="1"/>
  <c r="G38" i="1" l="1"/>
  <c r="DM42" i="1"/>
  <c r="DL42" i="1"/>
  <c r="DK42" i="1"/>
  <c r="DB42" i="1"/>
  <c r="DA42" i="1"/>
  <c r="CZ42" i="1"/>
  <c r="CQ42" i="1"/>
  <c r="CP42" i="1"/>
  <c r="CO42" i="1"/>
  <c r="CE42" i="1"/>
  <c r="CD42" i="1"/>
  <c r="CC42" i="1"/>
  <c r="BQ42" i="1"/>
  <c r="BP42" i="1"/>
  <c r="BO42" i="1"/>
  <c r="BC42" i="1"/>
  <c r="BB42" i="1"/>
  <c r="BA42" i="1"/>
  <c r="AO42" i="1"/>
  <c r="AN42" i="1"/>
  <c r="AM42" i="1"/>
  <c r="Z42" i="1"/>
  <c r="Y42" i="1"/>
  <c r="X42" i="1"/>
  <c r="J42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41" i="1"/>
  <c r="DL41" i="1"/>
  <c r="DK41" i="1"/>
  <c r="DB41" i="1"/>
  <c r="DA41" i="1"/>
  <c r="CZ41" i="1"/>
  <c r="CQ41" i="1"/>
  <c r="CP41" i="1"/>
  <c r="CO41" i="1"/>
  <c r="CE41" i="1"/>
  <c r="CD41" i="1"/>
  <c r="CC41" i="1"/>
  <c r="BQ41" i="1"/>
  <c r="BP41" i="1"/>
  <c r="BO41" i="1"/>
  <c r="BC41" i="1"/>
  <c r="BB41" i="1"/>
  <c r="BA41" i="1"/>
  <c r="AO41" i="1"/>
  <c r="AN41" i="1"/>
  <c r="AM41" i="1"/>
  <c r="Z41" i="1"/>
  <c r="Y41" i="1"/>
  <c r="X41" i="1"/>
  <c r="J41" i="1"/>
  <c r="DM36" i="1"/>
  <c r="DL36" i="1"/>
  <c r="DK36" i="1"/>
  <c r="DB36" i="1"/>
  <c r="DA36" i="1"/>
  <c r="CZ36" i="1"/>
  <c r="CQ36" i="1"/>
  <c r="CP36" i="1"/>
  <c r="CO36" i="1"/>
  <c r="CE36" i="1"/>
  <c r="CD36" i="1"/>
  <c r="CC36" i="1"/>
  <c r="BQ36" i="1"/>
  <c r="BP36" i="1"/>
  <c r="BO36" i="1"/>
  <c r="BC36" i="1"/>
  <c r="BB36" i="1"/>
  <c r="BA36" i="1"/>
  <c r="AO36" i="1"/>
  <c r="AN36" i="1"/>
  <c r="AM36" i="1"/>
  <c r="Z36" i="1"/>
  <c r="Y36" i="1"/>
  <c r="X36" i="1"/>
  <c r="J36" i="1"/>
  <c r="AQ9" i="3" l="1"/>
  <c r="BS9" i="3"/>
  <c r="CG9" i="3"/>
  <c r="BE9" i="3"/>
  <c r="AB9" i="3"/>
  <c r="DC42" i="1"/>
  <c r="CR36" i="1"/>
  <c r="CF41" i="1"/>
  <c r="AP17" i="1"/>
  <c r="CR17" i="1"/>
  <c r="BR20" i="1"/>
  <c r="DN36" i="1"/>
  <c r="DC41" i="1"/>
  <c r="DN17" i="1"/>
  <c r="AA42" i="1"/>
  <c r="CF42" i="1"/>
  <c r="DC36" i="1"/>
  <c r="CR41" i="1"/>
  <c r="DC17" i="1"/>
  <c r="CF20" i="1"/>
  <c r="DC20" i="1"/>
  <c r="DN42" i="1"/>
  <c r="AP41" i="1"/>
  <c r="BR41" i="1"/>
  <c r="DN41" i="1"/>
  <c r="AA17" i="1"/>
  <c r="CF17" i="1"/>
  <c r="AA20" i="1"/>
  <c r="AP42" i="1"/>
  <c r="CR42" i="1"/>
  <c r="I41" i="1"/>
  <c r="BD17" i="1"/>
  <c r="CR20" i="1"/>
  <c r="I42" i="1"/>
  <c r="AP36" i="1"/>
  <c r="BR17" i="1"/>
  <c r="H20" i="1"/>
  <c r="BD20" i="1"/>
  <c r="I20" i="1"/>
  <c r="AA36" i="1"/>
  <c r="AA41" i="1"/>
  <c r="DN20" i="1"/>
  <c r="BR42" i="1"/>
  <c r="H42" i="1"/>
  <c r="BD42" i="1"/>
  <c r="AP20" i="1"/>
  <c r="I17" i="1"/>
  <c r="H17" i="1"/>
  <c r="H41" i="1"/>
  <c r="BD41" i="1"/>
  <c r="CF36" i="1"/>
  <c r="BR36" i="1"/>
  <c r="BD36" i="1"/>
  <c r="H36" i="1"/>
  <c r="I36" i="1"/>
  <c r="F9" i="3" l="1"/>
  <c r="G41" i="1"/>
  <c r="G20" i="1"/>
  <c r="G42" i="1"/>
  <c r="G17" i="1"/>
  <c r="G36" i="1"/>
  <c r="DM34" i="1" l="1"/>
  <c r="DL34" i="1"/>
  <c r="DK34" i="1"/>
  <c r="DB34" i="1"/>
  <c r="DA34" i="1"/>
  <c r="CZ34" i="1"/>
  <c r="CQ34" i="1"/>
  <c r="CP34" i="1"/>
  <c r="CO34" i="1"/>
  <c r="CE34" i="1"/>
  <c r="CD34" i="1"/>
  <c r="CC34" i="1"/>
  <c r="BQ34" i="1"/>
  <c r="BP34" i="1"/>
  <c r="BO34" i="1"/>
  <c r="BC34" i="1"/>
  <c r="BB34" i="1"/>
  <c r="BA34" i="1"/>
  <c r="AO34" i="1"/>
  <c r="AN34" i="1"/>
  <c r="AM34" i="1"/>
  <c r="Z34" i="1"/>
  <c r="Y34" i="1"/>
  <c r="X34" i="1"/>
  <c r="J34" i="1"/>
  <c r="CF34" i="1" l="1"/>
  <c r="DN34" i="1"/>
  <c r="DC34" i="1"/>
  <c r="CR34" i="1"/>
  <c r="I34" i="1"/>
  <c r="BR34" i="1"/>
  <c r="BD34" i="1"/>
  <c r="H34" i="1"/>
  <c r="AA34" i="1"/>
  <c r="AP34" i="1"/>
  <c r="BE32" i="1" l="1"/>
  <c r="BE22" i="1"/>
  <c r="BE23" i="1"/>
  <c r="BE43" i="1"/>
  <c r="BE29" i="1"/>
  <c r="BE24" i="1"/>
  <c r="BE40" i="1"/>
  <c r="BE39" i="1"/>
  <c r="BE26" i="1"/>
  <c r="AQ39" i="1"/>
  <c r="AQ40" i="1"/>
  <c r="AQ32" i="1"/>
  <c r="AQ43" i="1"/>
  <c r="AQ22" i="1"/>
  <c r="AQ26" i="1"/>
  <c r="AQ23" i="1"/>
  <c r="AQ29" i="1"/>
  <c r="AQ24" i="1"/>
  <c r="BS32" i="1"/>
  <c r="BS26" i="1"/>
  <c r="BS22" i="1"/>
  <c r="BS23" i="1"/>
  <c r="BS40" i="1"/>
  <c r="BS24" i="1"/>
  <c r="BS39" i="1"/>
  <c r="BS29" i="1"/>
  <c r="BS43" i="1"/>
  <c r="AB40" i="1"/>
  <c r="AB22" i="1"/>
  <c r="AB24" i="1"/>
  <c r="AB43" i="1"/>
  <c r="AB39" i="1"/>
  <c r="AB32" i="1"/>
  <c r="AB23" i="1"/>
  <c r="AB26" i="1"/>
  <c r="F26" i="1" s="1"/>
  <c r="AB29" i="1"/>
  <c r="CG40" i="1"/>
  <c r="CG29" i="1"/>
  <c r="CG24" i="1"/>
  <c r="CG43" i="1"/>
  <c r="CG26" i="1"/>
  <c r="CG39" i="1"/>
  <c r="CG23" i="1"/>
  <c r="CG22" i="1"/>
  <c r="CG32" i="1"/>
  <c r="CG48" i="1"/>
  <c r="CG49" i="1"/>
  <c r="BS49" i="1"/>
  <c r="BS48" i="1"/>
  <c r="BE49" i="1"/>
  <c r="BE48" i="1"/>
  <c r="AQ49" i="1"/>
  <c r="AQ48" i="1"/>
  <c r="AB48" i="1"/>
  <c r="AB49" i="1"/>
  <c r="BE16" i="1"/>
  <c r="G34" i="1"/>
  <c r="AB47" i="1"/>
  <c r="BS27" i="1"/>
  <c r="BE47" i="1"/>
  <c r="CG47" i="1"/>
  <c r="AQ47" i="1"/>
  <c r="F43" i="1" l="1"/>
  <c r="F24" i="1"/>
  <c r="F29" i="1"/>
  <c r="F39" i="1"/>
  <c r="F40" i="1"/>
  <c r="F23" i="1"/>
  <c r="F32" i="1"/>
  <c r="F22" i="1"/>
  <c r="F48" i="1"/>
  <c r="F49" i="1"/>
  <c r="CG10" i="1"/>
  <c r="AB16" i="1"/>
  <c r="BS16" i="1"/>
  <c r="CG16" i="1"/>
  <c r="BS10" i="1"/>
  <c r="BE10" i="1"/>
  <c r="AB10" i="1"/>
  <c r="AQ10" i="1"/>
  <c r="BE12" i="1"/>
  <c r="CG12" i="1"/>
  <c r="AB12" i="1"/>
  <c r="BS12" i="1"/>
  <c r="AQ12" i="1"/>
  <c r="AQ16" i="1"/>
  <c r="AB27" i="1"/>
  <c r="BE11" i="1"/>
  <c r="CG11" i="1"/>
  <c r="AB11" i="1"/>
  <c r="BS11" i="1"/>
  <c r="AQ11" i="1"/>
  <c r="BE27" i="1"/>
  <c r="CG27" i="1"/>
  <c r="AQ27" i="1"/>
  <c r="BS47" i="1"/>
  <c r="F47" i="1" s="1"/>
  <c r="CG31" i="1"/>
  <c r="BS31" i="1"/>
  <c r="BE31" i="1"/>
  <c r="AQ31" i="1"/>
  <c r="AB31" i="1"/>
  <c r="CG15" i="1"/>
  <c r="CG25" i="1"/>
  <c r="CG30" i="1"/>
  <c r="BS15" i="1"/>
  <c r="BS25" i="1"/>
  <c r="BS30" i="1"/>
  <c r="BE15" i="1"/>
  <c r="BE25" i="1"/>
  <c r="BE30" i="1"/>
  <c r="AQ15" i="1"/>
  <c r="AQ25" i="1"/>
  <c r="AQ30" i="1"/>
  <c r="AB15" i="1"/>
  <c r="AB25" i="1"/>
  <c r="AB30" i="1"/>
  <c r="BE33" i="1"/>
  <c r="AB33" i="1"/>
  <c r="CG33" i="1"/>
  <c r="BS33" i="1"/>
  <c r="AQ33" i="1"/>
  <c r="BE35" i="1"/>
  <c r="BE21" i="1"/>
  <c r="BE14" i="1"/>
  <c r="AB21" i="1"/>
  <c r="AB35" i="1"/>
  <c r="AB14" i="1"/>
  <c r="BS14" i="1"/>
  <c r="BS21" i="1"/>
  <c r="BS35" i="1"/>
  <c r="CG14" i="1"/>
  <c r="CG35" i="1"/>
  <c r="CG21" i="1"/>
  <c r="AQ35" i="1"/>
  <c r="AQ14" i="1"/>
  <c r="AQ21" i="1"/>
  <c r="CG8" i="1"/>
  <c r="CG28" i="1"/>
  <c r="BS28" i="1"/>
  <c r="BE28" i="1"/>
  <c r="AQ28" i="1"/>
  <c r="AB28" i="1"/>
  <c r="BS8" i="1"/>
  <c r="AB8" i="1"/>
  <c r="AQ8" i="1"/>
  <c r="BE8" i="1"/>
  <c r="CG37" i="1"/>
  <c r="CG7" i="1"/>
  <c r="CG9" i="1"/>
  <c r="CG13" i="1"/>
  <c r="BS9" i="1"/>
  <c r="BS13" i="1"/>
  <c r="BS37" i="1"/>
  <c r="BE13" i="1"/>
  <c r="BE9" i="1"/>
  <c r="BE37" i="1"/>
  <c r="AQ13" i="1"/>
  <c r="AQ9" i="1"/>
  <c r="AQ37" i="1"/>
  <c r="AB9" i="1"/>
  <c r="AB13" i="1"/>
  <c r="AB37" i="1"/>
  <c r="BS7" i="1"/>
  <c r="BE7" i="1"/>
  <c r="AQ7" i="1"/>
  <c r="AB7" i="1"/>
  <c r="F16" i="1" l="1"/>
  <c r="F12" i="1"/>
  <c r="F10" i="1"/>
  <c r="F11" i="1"/>
  <c r="F27" i="1"/>
  <c r="F31" i="1"/>
  <c r="F15" i="1"/>
  <c r="F30" i="1"/>
  <c r="F25" i="1"/>
  <c r="F33" i="1"/>
  <c r="F14" i="1"/>
  <c r="F21" i="1"/>
  <c r="F35" i="1"/>
  <c r="F28" i="1"/>
  <c r="F8" i="1"/>
  <c r="F13" i="1"/>
  <c r="F37" i="1"/>
  <c r="F9" i="1"/>
  <c r="F7" i="1"/>
  <c r="BE46" i="1"/>
  <c r="CG46" i="1"/>
  <c r="BS46" i="1"/>
  <c r="AB46" i="1"/>
  <c r="AQ46" i="1"/>
  <c r="BE38" i="1"/>
  <c r="BS38" i="1"/>
  <c r="CG38" i="1"/>
  <c r="AB38" i="1"/>
  <c r="AQ38" i="1"/>
  <c r="BE41" i="1"/>
  <c r="BE36" i="1"/>
  <c r="BE42" i="1"/>
  <c r="BE17" i="1"/>
  <c r="BE20" i="1"/>
  <c r="CG36" i="1"/>
  <c r="CG42" i="1"/>
  <c r="CG17" i="1"/>
  <c r="CG41" i="1"/>
  <c r="CG20" i="1"/>
  <c r="BS41" i="1"/>
  <c r="BS42" i="1"/>
  <c r="BS17" i="1"/>
  <c r="BS20" i="1"/>
  <c r="BS36" i="1"/>
  <c r="AB20" i="1"/>
  <c r="AB41" i="1"/>
  <c r="AB36" i="1"/>
  <c r="AB17" i="1"/>
  <c r="AB42" i="1"/>
  <c r="AQ20" i="1"/>
  <c r="AQ41" i="1"/>
  <c r="AQ17" i="1"/>
  <c r="AQ36" i="1"/>
  <c r="AQ42" i="1"/>
  <c r="CG34" i="1"/>
  <c r="AB34" i="1"/>
  <c r="AQ34" i="1"/>
  <c r="BE34" i="1"/>
  <c r="BS34" i="1"/>
  <c r="F46" i="1" l="1"/>
  <c r="F38" i="1"/>
  <c r="F36" i="1"/>
  <c r="F41" i="1"/>
  <c r="F42" i="1"/>
  <c r="F17" i="1"/>
  <c r="F20" i="1"/>
  <c r="F34" i="1"/>
</calcChain>
</file>

<file path=xl/sharedStrings.xml><?xml version="1.0" encoding="utf-8"?>
<sst xmlns="http://schemas.openxmlformats.org/spreadsheetml/2006/main" count="393" uniqueCount="93">
  <si>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</si>
  <si>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</si>
  <si>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</si>
  <si>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</si>
  <si>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</si>
  <si>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</si>
  <si>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</si>
  <si>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</si>
  <si>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</si>
  <si>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</si>
  <si>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</si>
  <si>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</si>
  <si>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</si>
  <si>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</si>
  <si>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</si>
  <si>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</si>
  <si>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</si>
  <si>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</si>
  <si>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</si>
  <si>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</si>
  <si>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</si>
  <si>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</si>
  <si>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</si>
  <si>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</si>
  <si>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</si>
  <si>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</si>
  <si>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</si>
  <si>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</si>
  <si>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</si>
  <si>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</si>
  <si>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</si>
  <si>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</si>
  <si>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</si>
  <si>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</si>
  <si>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Ranking</t>
  </si>
  <si>
    <t>Overall</t>
  </si>
  <si>
    <t>Stage Points</t>
  </si>
  <si>
    <t>Stage Points Total</t>
  </si>
  <si>
    <t>TNE</t>
  </si>
  <si>
    <t>Total</t>
  </si>
  <si>
    <t>Michael C.</t>
  </si>
  <si>
    <t>Kirk S.</t>
  </si>
  <si>
    <t>Optic</t>
  </si>
  <si>
    <t>Open (Optic) Division</t>
  </si>
  <si>
    <t>Division</t>
  </si>
  <si>
    <t>Tactical (Red Dot) Division</t>
  </si>
  <si>
    <t>Dwain M.</t>
  </si>
  <si>
    <t xml:space="preserve"> </t>
  </si>
  <si>
    <t>Iron Division</t>
  </si>
  <si>
    <t>Iron</t>
  </si>
  <si>
    <t>Rich N.</t>
  </si>
  <si>
    <t>Jorge P.</t>
  </si>
  <si>
    <t>Roy W.</t>
  </si>
  <si>
    <t>Gary R.</t>
  </si>
  <si>
    <t>James G.</t>
  </si>
  <si>
    <t>Mark P.</t>
  </si>
  <si>
    <t>Eric D.</t>
  </si>
  <si>
    <t>Steve H.</t>
  </si>
  <si>
    <t>AK</t>
  </si>
  <si>
    <t>Randy O.</t>
  </si>
  <si>
    <t>M1A</t>
  </si>
  <si>
    <t>R J H.</t>
  </si>
  <si>
    <t>Brian S</t>
  </si>
  <si>
    <t>7.62 Division</t>
  </si>
  <si>
    <t>John H.</t>
  </si>
  <si>
    <t>Erich E.</t>
  </si>
  <si>
    <t>Shawn L.</t>
  </si>
  <si>
    <t>Holly F.</t>
  </si>
  <si>
    <t>James E.</t>
  </si>
  <si>
    <t>Josh L.</t>
  </si>
  <si>
    <t>Jason M.</t>
  </si>
  <si>
    <t>David W.</t>
  </si>
  <si>
    <t>Mladen D.</t>
  </si>
  <si>
    <t>Michael B.</t>
  </si>
  <si>
    <t>Michael M.</t>
  </si>
  <si>
    <t>JP A.</t>
  </si>
  <si>
    <t>Michael P.</t>
  </si>
  <si>
    <t>Jim M.</t>
  </si>
  <si>
    <t>Brett L.</t>
  </si>
  <si>
    <t>Brett W.</t>
  </si>
  <si>
    <t>David R.</t>
  </si>
  <si>
    <t>Damon V.</t>
  </si>
  <si>
    <t>Sonny F.</t>
  </si>
  <si>
    <t>JD W.</t>
  </si>
  <si>
    <t>Dave S.</t>
  </si>
  <si>
    <t>Cody P.</t>
  </si>
  <si>
    <t>Ed B.</t>
  </si>
  <si>
    <t>Brock J.</t>
  </si>
  <si>
    <t>Eric L.</t>
  </si>
  <si>
    <t>Chris F.</t>
  </si>
  <si>
    <t>Chuck S.</t>
  </si>
  <si>
    <t>Leland O.</t>
  </si>
  <si>
    <t>P90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</si>
</sst>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1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54"/>
  <sheetViews>
    <sheetView tabSelected="1" workbookViewId="0">
      <pane xSplit="3" topLeftCell="D1" activePane="topRight" state="frozen"/>
      <selection pane="topRight" activeCell="A55" sqref="A55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7.710937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44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5" spans="1:118" ht="15" x14ac:dyDescent="0.2">
      <c r="A5" s="14"/>
      <c r="B5" s="14"/>
      <c r="C5" s="48" t="s">
        <v>45</v>
      </c>
      <c r="D5" s="9"/>
      <c r="E5" s="30"/>
      <c r="F5" s="45"/>
      <c r="G5" s="29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4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4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3"/>
      <c r="BE5" s="44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4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4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/>
      <c r="B6" s="14"/>
      <c r="C6" s="48"/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3</v>
      </c>
      <c r="B7" s="14">
        <v>1</v>
      </c>
      <c r="C7" s="8" t="s">
        <v>41</v>
      </c>
      <c r="D7" s="31" t="s">
        <v>32</v>
      </c>
      <c r="E7" s="30" t="s">
        <v>33</v>
      </c>
      <c r="F7" s="45">
        <f t="shared" ref="F7:F17" si="0" xml:space="preserve"> AB7+AQ7+BE7+BS7+CG7</f>
        <v>408.34705307385184</v>
      </c>
      <c r="G7" s="29">
        <f t="shared" ref="G7:G17" si="1">H7+I7+J7</f>
        <v>251.46999999999997</v>
      </c>
      <c r="H7" s="22">
        <f t="shared" ref="H7:H17" si="2">X7+AM7+BA7+BO7+CC7+CO7+CZ7+DK7</f>
        <v>186.46999999999997</v>
      </c>
      <c r="I7" s="7">
        <f t="shared" ref="I7:I17" si="3">Z7+AO7+BC7+BQ7+CE7+CQ7+DB7+DM7</f>
        <v>0</v>
      </c>
      <c r="J7" s="24">
        <f t="shared" ref="J7:J17" si="4">R7+AG7+AU7+BI7+BW7+CJ7+CU7+DF7</f>
        <v>65</v>
      </c>
      <c r="K7" s="12">
        <v>43.97</v>
      </c>
      <c r="L7" s="2"/>
      <c r="M7" s="2"/>
      <c r="N7" s="2"/>
      <c r="O7" s="2"/>
      <c r="P7" s="2"/>
      <c r="Q7" s="2"/>
      <c r="R7" s="3">
        <v>40</v>
      </c>
      <c r="S7" s="3"/>
      <c r="T7" s="3"/>
      <c r="U7" s="3"/>
      <c r="V7" s="3"/>
      <c r="W7" s="13"/>
      <c r="X7" s="6">
        <f t="shared" ref="X7:X17" si="5">K7+L7+M7+N7+O7+P7+Q7</f>
        <v>43.97</v>
      </c>
      <c r="Y7" s="10">
        <f t="shared" ref="Y7:Y17" si="6">R7</f>
        <v>40</v>
      </c>
      <c r="Z7" s="3">
        <f t="shared" ref="Z7:Z17" si="7">(S7*5)+(T7*10)+(U7*15)+(V7*10)+(W7*20)</f>
        <v>0</v>
      </c>
      <c r="AA7" s="33">
        <f t="shared" ref="AA7:AA17" si="8">X7+Y7+Z7</f>
        <v>83.97</v>
      </c>
      <c r="AB7" s="44">
        <f t="shared" ref="AB7:AB17" si="9">(MIN(AA$5:AA$46)/AA7)*100</f>
        <v>45.278075503155897</v>
      </c>
      <c r="AC7" s="12">
        <v>21.47</v>
      </c>
      <c r="AD7" s="2">
        <v>25.3</v>
      </c>
      <c r="AE7" s="2"/>
      <c r="AF7" s="2"/>
      <c r="AG7" s="3">
        <v>24</v>
      </c>
      <c r="AH7" s="3"/>
      <c r="AI7" s="3"/>
      <c r="AJ7" s="3"/>
      <c r="AK7" s="3"/>
      <c r="AL7" s="3"/>
      <c r="AM7" s="6">
        <f t="shared" ref="AM7:AM17" si="10">AC7+AD7+AE7+AF7</f>
        <v>46.769999999999996</v>
      </c>
      <c r="AN7" s="10">
        <f t="shared" ref="AN7:AN17" si="11">AG7</f>
        <v>24</v>
      </c>
      <c r="AO7" s="3">
        <f t="shared" ref="AO7:AO17" si="12">(AH7*5)+(AI7*10)+(AJ7*15)+(AK7*10)+(AL7*20)</f>
        <v>0</v>
      </c>
      <c r="AP7" s="11">
        <f t="shared" ref="AP7:AP17" si="13">AM7+AN7+AO7</f>
        <v>70.77</v>
      </c>
      <c r="AQ7" s="44">
        <f t="shared" ref="AQ7:AQ17" si="14">(MIN(AP$5:AP$46)/AP7)*100</f>
        <v>71.682916490038167</v>
      </c>
      <c r="AR7" s="12">
        <v>14.02</v>
      </c>
      <c r="AS7" s="2"/>
      <c r="AT7" s="2"/>
      <c r="AU7" s="3">
        <v>0</v>
      </c>
      <c r="AV7" s="3"/>
      <c r="AW7" s="3"/>
      <c r="AX7" s="3"/>
      <c r="AY7" s="3"/>
      <c r="AZ7" s="3"/>
      <c r="BA7" s="6">
        <f t="shared" ref="BA7:BA17" si="15">AR7+AS7+AT7</f>
        <v>14.02</v>
      </c>
      <c r="BB7" s="10">
        <f t="shared" ref="BB7:BB17" si="16">AU7</f>
        <v>0</v>
      </c>
      <c r="BC7" s="3">
        <f t="shared" ref="BC7:BC17" si="17">(AV7*5)+(AW7*10)+(AX7*15)+(AY7*10)+(AZ7*20)</f>
        <v>0</v>
      </c>
      <c r="BD7" s="11">
        <f t="shared" ref="BD7:BD17" si="18">BA7+BB7+BC7</f>
        <v>14.02</v>
      </c>
      <c r="BE7" s="44">
        <f t="shared" ref="BE7:BE17" si="19">(MIN(BD$5:BD$46)/BD7)*100</f>
        <v>100</v>
      </c>
      <c r="BF7" s="12">
        <v>25.54</v>
      </c>
      <c r="BG7" s="2"/>
      <c r="BH7" s="2"/>
      <c r="BI7" s="3">
        <v>0</v>
      </c>
      <c r="BJ7" s="3"/>
      <c r="BK7" s="3"/>
      <c r="BL7" s="3"/>
      <c r="BM7" s="3"/>
      <c r="BN7" s="3"/>
      <c r="BO7" s="6">
        <f t="shared" ref="BO7:BO17" si="20">BF7+BG7+BH7</f>
        <v>25.54</v>
      </c>
      <c r="BP7" s="10">
        <f t="shared" ref="BP7:BP17" si="21">BI7</f>
        <v>0</v>
      </c>
      <c r="BQ7" s="3">
        <f t="shared" ref="BQ7:BQ17" si="22">(BJ7*5)+(BK7*10)+(BL7*15)+(BM7*10)+(BN7*20)</f>
        <v>0</v>
      </c>
      <c r="BR7" s="33">
        <f t="shared" ref="BR7:BR17" si="23">BO7+BP7+BQ7</f>
        <v>25.54</v>
      </c>
      <c r="BS7" s="44">
        <f t="shared" ref="BS7:BS17" si="24">(MIN(BR$5:BR$46)/BR7)*100</f>
        <v>91.386061080657797</v>
      </c>
      <c r="BT7" s="12">
        <v>56.17</v>
      </c>
      <c r="BU7" s="2"/>
      <c r="BV7" s="2"/>
      <c r="BW7" s="3">
        <v>1</v>
      </c>
      <c r="BX7" s="3"/>
      <c r="BY7" s="3"/>
      <c r="BZ7" s="3"/>
      <c r="CA7" s="3"/>
      <c r="CB7" s="3"/>
      <c r="CC7" s="6">
        <f t="shared" ref="CC7:CC17" si="25">BT7+BU7+BV7</f>
        <v>56.17</v>
      </c>
      <c r="CD7" s="10">
        <f t="shared" ref="CD7:CD17" si="26">BW7</f>
        <v>1</v>
      </c>
      <c r="CE7" s="3">
        <f t="shared" ref="CE7:CE17" si="27">(BX7*5)+(BY7*10)+(BZ7*15)+(CA7*10)+(CB7*20)</f>
        <v>0</v>
      </c>
      <c r="CF7" s="11">
        <f t="shared" ref="CF7:CF17" si="28">CC7+CD7+CE7</f>
        <v>57.17</v>
      </c>
      <c r="CG7" s="44">
        <f t="shared" ref="CG7:CG17" si="29">(MIN(CF$5:CF$46)/CF7)*100</f>
        <v>100</v>
      </c>
      <c r="CH7" s="12"/>
      <c r="CI7" s="2"/>
      <c r="CJ7" s="3"/>
      <c r="CK7" s="3"/>
      <c r="CL7" s="3"/>
      <c r="CM7" s="3"/>
      <c r="CN7" s="3"/>
      <c r="CO7" s="6">
        <f t="shared" ref="CO7:CO17" si="30">CH7+CI7</f>
        <v>0</v>
      </c>
      <c r="CP7" s="10">
        <f t="shared" ref="CP7:CP17" si="31">CI7</f>
        <v>0</v>
      </c>
      <c r="CQ7" s="3">
        <f t="shared" ref="CQ7:CQ17" si="32">(CK7*3)+(CL7*5)+(CM7*5)+(CN7*20)</f>
        <v>0</v>
      </c>
      <c r="CR7" s="11">
        <f t="shared" ref="CR7:CR17" si="33">CO7+CP7+CQ7</f>
        <v>0</v>
      </c>
      <c r="CS7" s="12"/>
      <c r="CT7" s="2"/>
      <c r="CU7" s="3"/>
      <c r="CV7" s="3"/>
      <c r="CW7" s="3"/>
      <c r="CX7" s="3"/>
      <c r="CY7" s="3"/>
      <c r="CZ7" s="6">
        <f t="shared" ref="CZ7:CZ17" si="34">CS7+CT7</f>
        <v>0</v>
      </c>
      <c r="DA7" s="10">
        <f t="shared" ref="DA7:DA17" si="35">CT7</f>
        <v>0</v>
      </c>
      <c r="DB7" s="3">
        <f t="shared" ref="DB7:DB17" si="36">(CV7*3)+(CW7*5)+(CX7*5)+(CY7*20)</f>
        <v>0</v>
      </c>
      <c r="DC7" s="11">
        <f t="shared" ref="DC7:DC17" si="37">CZ7+DA7+DB7</f>
        <v>0</v>
      </c>
      <c r="DD7" s="12"/>
      <c r="DE7" s="2"/>
      <c r="DF7" s="3"/>
      <c r="DG7" s="3"/>
      <c r="DH7" s="3"/>
      <c r="DI7" s="3"/>
      <c r="DJ7" s="3"/>
      <c r="DK7" s="6">
        <f t="shared" ref="DK7:DK17" si="38">DD7+DE7</f>
        <v>0</v>
      </c>
      <c r="DL7" s="10">
        <f t="shared" ref="DL7:DL17" si="39">DE7</f>
        <v>0</v>
      </c>
      <c r="DM7" s="3">
        <f t="shared" ref="DM7:DM17" si="40">(DG7*3)+(DH7*5)+(DI7*5)+(DJ7*20)</f>
        <v>0</v>
      </c>
      <c r="DN7" s="11">
        <f t="shared" ref="DN7:DN17" si="41">DK7+DL7+DM7</f>
        <v>0</v>
      </c>
    </row>
    <row r="8" spans="1:118" ht="15" x14ac:dyDescent="0.2">
      <c r="A8" s="14">
        <v>8</v>
      </c>
      <c r="B8" s="14">
        <v>2</v>
      </c>
      <c r="C8" s="8" t="s">
        <v>54</v>
      </c>
      <c r="D8" s="31" t="s">
        <v>32</v>
      </c>
      <c r="E8" s="30" t="s">
        <v>33</v>
      </c>
      <c r="F8" s="45">
        <f t="shared" si="0"/>
        <v>333.05797523935291</v>
      </c>
      <c r="G8" s="29">
        <f t="shared" si="1"/>
        <v>363.49</v>
      </c>
      <c r="H8" s="22">
        <f t="shared" si="2"/>
        <v>184.49</v>
      </c>
      <c r="I8" s="7">
        <f t="shared" si="3"/>
        <v>0</v>
      </c>
      <c r="J8" s="24">
        <f t="shared" si="4"/>
        <v>179</v>
      </c>
      <c r="K8" s="12">
        <v>50.54</v>
      </c>
      <c r="L8" s="2"/>
      <c r="M8" s="2"/>
      <c r="N8" s="2"/>
      <c r="O8" s="2"/>
      <c r="P8" s="2"/>
      <c r="Q8" s="2"/>
      <c r="R8" s="3">
        <v>100</v>
      </c>
      <c r="S8" s="3"/>
      <c r="T8" s="3"/>
      <c r="U8" s="3"/>
      <c r="V8" s="3"/>
      <c r="W8" s="13"/>
      <c r="X8" s="6">
        <f t="shared" si="5"/>
        <v>50.54</v>
      </c>
      <c r="Y8" s="10">
        <f t="shared" si="6"/>
        <v>100</v>
      </c>
      <c r="Z8" s="3">
        <f t="shared" si="7"/>
        <v>0</v>
      </c>
      <c r="AA8" s="33">
        <f t="shared" si="8"/>
        <v>150.54</v>
      </c>
      <c r="AB8" s="44">
        <f t="shared" si="9"/>
        <v>25.255745981134588</v>
      </c>
      <c r="AC8" s="12">
        <v>19.149999999999999</v>
      </c>
      <c r="AD8" s="2">
        <v>20.43</v>
      </c>
      <c r="AE8" s="2"/>
      <c r="AF8" s="2"/>
      <c r="AG8" s="3">
        <v>57</v>
      </c>
      <c r="AH8" s="3"/>
      <c r="AI8" s="3"/>
      <c r="AJ8" s="3"/>
      <c r="AK8" s="3"/>
      <c r="AL8" s="3"/>
      <c r="AM8" s="6">
        <f t="shared" si="10"/>
        <v>39.58</v>
      </c>
      <c r="AN8" s="10">
        <f t="shared" si="11"/>
        <v>57</v>
      </c>
      <c r="AO8" s="3">
        <f t="shared" si="12"/>
        <v>0</v>
      </c>
      <c r="AP8" s="11">
        <f t="shared" si="13"/>
        <v>96.58</v>
      </c>
      <c r="AQ8" s="44">
        <f t="shared" si="14"/>
        <v>52.526402981983857</v>
      </c>
      <c r="AR8" s="12">
        <v>14.65</v>
      </c>
      <c r="AS8" s="2"/>
      <c r="AT8" s="2"/>
      <c r="AU8" s="3">
        <v>3</v>
      </c>
      <c r="AV8" s="3"/>
      <c r="AW8" s="3"/>
      <c r="AX8" s="3"/>
      <c r="AY8" s="3"/>
      <c r="AZ8" s="3"/>
      <c r="BA8" s="6">
        <f t="shared" si="15"/>
        <v>14.65</v>
      </c>
      <c r="BB8" s="10">
        <f t="shared" si="16"/>
        <v>3</v>
      </c>
      <c r="BC8" s="3">
        <f t="shared" si="17"/>
        <v>0</v>
      </c>
      <c r="BD8" s="11">
        <f t="shared" si="18"/>
        <v>17.649999999999999</v>
      </c>
      <c r="BE8" s="44">
        <f t="shared" si="19"/>
        <v>79.43342776203967</v>
      </c>
      <c r="BF8" s="12">
        <v>19.34</v>
      </c>
      <c r="BG8" s="2"/>
      <c r="BH8" s="2"/>
      <c r="BI8" s="3">
        <v>4</v>
      </c>
      <c r="BJ8" s="3"/>
      <c r="BK8" s="3"/>
      <c r="BL8" s="3"/>
      <c r="BM8" s="3"/>
      <c r="BN8" s="3"/>
      <c r="BO8" s="6">
        <f t="shared" si="20"/>
        <v>19.34</v>
      </c>
      <c r="BP8" s="10">
        <f t="shared" si="21"/>
        <v>4</v>
      </c>
      <c r="BQ8" s="3">
        <f t="shared" si="22"/>
        <v>0</v>
      </c>
      <c r="BR8" s="33">
        <f t="shared" si="23"/>
        <v>23.34</v>
      </c>
      <c r="BS8" s="44">
        <f t="shared" si="24"/>
        <v>100</v>
      </c>
      <c r="BT8" s="12">
        <v>60.38</v>
      </c>
      <c r="BU8" s="2"/>
      <c r="BV8" s="2"/>
      <c r="BW8" s="3">
        <v>15</v>
      </c>
      <c r="BX8" s="3"/>
      <c r="BY8" s="3"/>
      <c r="BZ8" s="3"/>
      <c r="CA8" s="3"/>
      <c r="CB8" s="3"/>
      <c r="CC8" s="6">
        <f t="shared" si="25"/>
        <v>60.38</v>
      </c>
      <c r="CD8" s="10">
        <f t="shared" si="26"/>
        <v>15</v>
      </c>
      <c r="CE8" s="3">
        <f t="shared" si="27"/>
        <v>0</v>
      </c>
      <c r="CF8" s="11">
        <f t="shared" si="28"/>
        <v>75.38</v>
      </c>
      <c r="CG8" s="44">
        <f t="shared" si="29"/>
        <v>75.842398514194755</v>
      </c>
      <c r="CH8" s="12"/>
      <c r="CI8" s="2"/>
      <c r="CJ8" s="3"/>
      <c r="CK8" s="3"/>
      <c r="CL8" s="3"/>
      <c r="CM8" s="3"/>
      <c r="CN8" s="3"/>
      <c r="CO8" s="6">
        <f t="shared" si="30"/>
        <v>0</v>
      </c>
      <c r="CP8" s="10">
        <f t="shared" si="31"/>
        <v>0</v>
      </c>
      <c r="CQ8" s="3">
        <f t="shared" si="32"/>
        <v>0</v>
      </c>
      <c r="CR8" s="11">
        <f t="shared" si="33"/>
        <v>0</v>
      </c>
      <c r="CS8" s="12"/>
      <c r="CT8" s="2"/>
      <c r="CU8" s="3"/>
      <c r="CV8" s="3"/>
      <c r="CW8" s="3"/>
      <c r="CX8" s="3"/>
      <c r="CY8" s="3"/>
      <c r="CZ8" s="6">
        <f t="shared" si="34"/>
        <v>0</v>
      </c>
      <c r="DA8" s="10">
        <f t="shared" si="35"/>
        <v>0</v>
      </c>
      <c r="DB8" s="3">
        <f t="shared" si="36"/>
        <v>0</v>
      </c>
      <c r="DC8" s="11">
        <f t="shared" si="37"/>
        <v>0</v>
      </c>
      <c r="DD8" s="12"/>
      <c r="DE8" s="2"/>
      <c r="DF8" s="3"/>
      <c r="DG8" s="3"/>
      <c r="DH8" s="3"/>
      <c r="DI8" s="3"/>
      <c r="DJ8" s="3"/>
      <c r="DK8" s="6">
        <f t="shared" si="38"/>
        <v>0</v>
      </c>
      <c r="DL8" s="10">
        <f t="shared" si="39"/>
        <v>0</v>
      </c>
      <c r="DM8" s="3">
        <f t="shared" si="40"/>
        <v>0</v>
      </c>
      <c r="DN8" s="11">
        <f t="shared" si="41"/>
        <v>0</v>
      </c>
    </row>
    <row r="9" spans="1:118" ht="15" x14ac:dyDescent="0.2">
      <c r="A9" s="14">
        <v>13</v>
      </c>
      <c r="B9" s="14">
        <v>3</v>
      </c>
      <c r="C9" s="8" t="s">
        <v>88</v>
      </c>
      <c r="D9" s="31" t="s">
        <v>32</v>
      </c>
      <c r="E9" s="30" t="s">
        <v>33</v>
      </c>
      <c r="F9" s="45">
        <f t="shared" si="0"/>
        <v>304.08683771892834</v>
      </c>
      <c r="G9" s="29">
        <f t="shared" si="1"/>
        <v>376.30999999999995</v>
      </c>
      <c r="H9" s="22">
        <f t="shared" si="2"/>
        <v>254.30999999999997</v>
      </c>
      <c r="I9" s="7">
        <f t="shared" si="3"/>
        <v>0</v>
      </c>
      <c r="J9" s="24">
        <f t="shared" si="4"/>
        <v>122</v>
      </c>
      <c r="K9" s="12">
        <v>76.739999999999995</v>
      </c>
      <c r="L9" s="2"/>
      <c r="M9" s="2"/>
      <c r="N9" s="2"/>
      <c r="O9" s="2"/>
      <c r="P9" s="2"/>
      <c r="Q9" s="2"/>
      <c r="R9" s="3">
        <v>90</v>
      </c>
      <c r="S9" s="3"/>
      <c r="T9" s="3"/>
      <c r="U9" s="3"/>
      <c r="V9" s="3"/>
      <c r="W9" s="13"/>
      <c r="X9" s="6">
        <f t="shared" si="5"/>
        <v>76.739999999999995</v>
      </c>
      <c r="Y9" s="10">
        <f t="shared" si="6"/>
        <v>90</v>
      </c>
      <c r="Z9" s="3">
        <f t="shared" si="7"/>
        <v>0</v>
      </c>
      <c r="AA9" s="33">
        <f t="shared" si="8"/>
        <v>166.74</v>
      </c>
      <c r="AB9" s="44">
        <f t="shared" si="9"/>
        <v>22.801967134460838</v>
      </c>
      <c r="AC9" s="12">
        <v>25.59</v>
      </c>
      <c r="AD9" s="2">
        <v>26.5</v>
      </c>
      <c r="AE9" s="2"/>
      <c r="AF9" s="2"/>
      <c r="AG9" s="3">
        <v>16</v>
      </c>
      <c r="AH9" s="3"/>
      <c r="AI9" s="3"/>
      <c r="AJ9" s="3"/>
      <c r="AK9" s="3"/>
      <c r="AL9" s="3"/>
      <c r="AM9" s="6">
        <f t="shared" si="10"/>
        <v>52.09</v>
      </c>
      <c r="AN9" s="10">
        <f t="shared" si="11"/>
        <v>16</v>
      </c>
      <c r="AO9" s="3">
        <f t="shared" si="12"/>
        <v>0</v>
      </c>
      <c r="AP9" s="11">
        <f t="shared" si="13"/>
        <v>68.09</v>
      </c>
      <c r="AQ9" s="44">
        <f t="shared" si="14"/>
        <v>74.504332501101487</v>
      </c>
      <c r="AR9" s="12">
        <v>19.7</v>
      </c>
      <c r="AS9" s="2"/>
      <c r="AT9" s="2"/>
      <c r="AU9" s="3">
        <v>0</v>
      </c>
      <c r="AV9" s="3"/>
      <c r="AW9" s="3"/>
      <c r="AX9" s="3"/>
      <c r="AY9" s="3"/>
      <c r="AZ9" s="3"/>
      <c r="BA9" s="6">
        <f t="shared" si="15"/>
        <v>19.7</v>
      </c>
      <c r="BB9" s="10">
        <f t="shared" si="16"/>
        <v>0</v>
      </c>
      <c r="BC9" s="3">
        <f t="shared" si="17"/>
        <v>0</v>
      </c>
      <c r="BD9" s="11">
        <f t="shared" si="18"/>
        <v>19.7</v>
      </c>
      <c r="BE9" s="44">
        <f t="shared" si="19"/>
        <v>71.167512690355323</v>
      </c>
      <c r="BF9" s="12">
        <v>32.659999999999997</v>
      </c>
      <c r="BG9" s="2"/>
      <c r="BH9" s="2"/>
      <c r="BI9" s="3">
        <v>0</v>
      </c>
      <c r="BJ9" s="3"/>
      <c r="BK9" s="3"/>
      <c r="BL9" s="3"/>
      <c r="BM9" s="3"/>
      <c r="BN9" s="3"/>
      <c r="BO9" s="6">
        <f t="shared" si="20"/>
        <v>32.659999999999997</v>
      </c>
      <c r="BP9" s="10">
        <f t="shared" si="21"/>
        <v>0</v>
      </c>
      <c r="BQ9" s="3">
        <f t="shared" si="22"/>
        <v>0</v>
      </c>
      <c r="BR9" s="33">
        <f t="shared" si="23"/>
        <v>32.659999999999997</v>
      </c>
      <c r="BS9" s="44">
        <f t="shared" si="24"/>
        <v>71.463563992651572</v>
      </c>
      <c r="BT9" s="12">
        <v>73.12</v>
      </c>
      <c r="BU9" s="2"/>
      <c r="BV9" s="2"/>
      <c r="BW9" s="3">
        <v>16</v>
      </c>
      <c r="BX9" s="3"/>
      <c r="BY9" s="3"/>
      <c r="BZ9" s="3"/>
      <c r="CA9" s="3"/>
      <c r="CB9" s="3"/>
      <c r="CC9" s="6">
        <f t="shared" si="25"/>
        <v>73.12</v>
      </c>
      <c r="CD9" s="10">
        <f t="shared" si="26"/>
        <v>16</v>
      </c>
      <c r="CE9" s="3">
        <f t="shared" si="27"/>
        <v>0</v>
      </c>
      <c r="CF9" s="11">
        <f t="shared" si="28"/>
        <v>89.12</v>
      </c>
      <c r="CG9" s="44">
        <f t="shared" si="29"/>
        <v>64.149461400359058</v>
      </c>
      <c r="CH9" s="12"/>
      <c r="CI9" s="2"/>
      <c r="CJ9" s="3"/>
      <c r="CK9" s="3"/>
      <c r="CL9" s="3"/>
      <c r="CM9" s="3"/>
      <c r="CN9" s="3"/>
      <c r="CO9" s="6">
        <f t="shared" si="30"/>
        <v>0</v>
      </c>
      <c r="CP9" s="10">
        <f t="shared" si="31"/>
        <v>0</v>
      </c>
      <c r="CQ9" s="3">
        <f t="shared" si="32"/>
        <v>0</v>
      </c>
      <c r="CR9" s="11">
        <f t="shared" si="33"/>
        <v>0</v>
      </c>
      <c r="CS9" s="12"/>
      <c r="CT9" s="2"/>
      <c r="CU9" s="3"/>
      <c r="CV9" s="3"/>
      <c r="CW9" s="3"/>
      <c r="CX9" s="3"/>
      <c r="CY9" s="3"/>
      <c r="CZ9" s="6">
        <f t="shared" si="34"/>
        <v>0</v>
      </c>
      <c r="DA9" s="10">
        <f t="shared" si="35"/>
        <v>0</v>
      </c>
      <c r="DB9" s="3">
        <f t="shared" si="36"/>
        <v>0</v>
      </c>
      <c r="DC9" s="11">
        <f t="shared" si="37"/>
        <v>0</v>
      </c>
      <c r="DD9" s="12"/>
      <c r="DE9" s="2"/>
      <c r="DF9" s="3"/>
      <c r="DG9" s="3"/>
      <c r="DH9" s="3"/>
      <c r="DI9" s="3"/>
      <c r="DJ9" s="3"/>
      <c r="DK9" s="6">
        <f t="shared" si="38"/>
        <v>0</v>
      </c>
      <c r="DL9" s="10">
        <f t="shared" si="39"/>
        <v>0</v>
      </c>
      <c r="DM9" s="3">
        <f t="shared" si="40"/>
        <v>0</v>
      </c>
      <c r="DN9" s="11">
        <f t="shared" si="41"/>
        <v>0</v>
      </c>
    </row>
    <row r="10" spans="1:118" ht="15" x14ac:dyDescent="0.2">
      <c r="A10" s="14">
        <v>17</v>
      </c>
      <c r="B10" s="14">
        <v>4</v>
      </c>
      <c r="C10" s="8" t="s">
        <v>65</v>
      </c>
      <c r="D10" s="31" t="s">
        <v>32</v>
      </c>
      <c r="E10" s="30" t="s">
        <v>33</v>
      </c>
      <c r="F10" s="45">
        <f t="shared" si="0"/>
        <v>278.33207037074948</v>
      </c>
      <c r="G10" s="29">
        <f t="shared" si="1"/>
        <v>340.88</v>
      </c>
      <c r="H10" s="22">
        <f t="shared" si="2"/>
        <v>214.88</v>
      </c>
      <c r="I10" s="7">
        <f t="shared" si="3"/>
        <v>0</v>
      </c>
      <c r="J10" s="24">
        <f t="shared" si="4"/>
        <v>126</v>
      </c>
      <c r="K10" s="12">
        <v>44.71</v>
      </c>
      <c r="L10" s="2"/>
      <c r="M10" s="2"/>
      <c r="N10" s="2"/>
      <c r="O10" s="2"/>
      <c r="P10" s="2"/>
      <c r="Q10" s="2"/>
      <c r="R10" s="3">
        <v>60</v>
      </c>
      <c r="S10" s="3"/>
      <c r="T10" s="3"/>
      <c r="U10" s="3"/>
      <c r="V10" s="3"/>
      <c r="W10" s="13"/>
      <c r="X10" s="6">
        <f t="shared" si="5"/>
        <v>44.71</v>
      </c>
      <c r="Y10" s="10">
        <f t="shared" si="6"/>
        <v>60</v>
      </c>
      <c r="Z10" s="3">
        <f t="shared" si="7"/>
        <v>0</v>
      </c>
      <c r="AA10" s="33">
        <f t="shared" si="8"/>
        <v>104.71000000000001</v>
      </c>
      <c r="AB10" s="44">
        <f t="shared" si="9"/>
        <v>36.309808041256801</v>
      </c>
      <c r="AC10" s="12">
        <v>23.15</v>
      </c>
      <c r="AD10" s="2">
        <v>28.06</v>
      </c>
      <c r="AE10" s="2"/>
      <c r="AF10" s="2"/>
      <c r="AG10" s="3">
        <v>43</v>
      </c>
      <c r="AH10" s="3"/>
      <c r="AI10" s="3"/>
      <c r="AJ10" s="3"/>
      <c r="AK10" s="3"/>
      <c r="AL10" s="3"/>
      <c r="AM10" s="6">
        <f t="shared" si="10"/>
        <v>51.209999999999994</v>
      </c>
      <c r="AN10" s="10">
        <f t="shared" si="11"/>
        <v>43</v>
      </c>
      <c r="AO10" s="3">
        <f t="shared" si="12"/>
        <v>0</v>
      </c>
      <c r="AP10" s="11">
        <f t="shared" si="13"/>
        <v>94.21</v>
      </c>
      <c r="AQ10" s="44">
        <f t="shared" si="14"/>
        <v>53.847786859144477</v>
      </c>
      <c r="AR10" s="12">
        <v>17.739999999999998</v>
      </c>
      <c r="AS10" s="2"/>
      <c r="AT10" s="2"/>
      <c r="AU10" s="3">
        <v>14</v>
      </c>
      <c r="AV10" s="3"/>
      <c r="AW10" s="3"/>
      <c r="AX10" s="3"/>
      <c r="AY10" s="3"/>
      <c r="AZ10" s="3"/>
      <c r="BA10" s="6">
        <f t="shared" si="15"/>
        <v>17.739999999999998</v>
      </c>
      <c r="BB10" s="10">
        <f t="shared" si="16"/>
        <v>14</v>
      </c>
      <c r="BC10" s="3">
        <f t="shared" si="17"/>
        <v>0</v>
      </c>
      <c r="BD10" s="11">
        <f t="shared" si="18"/>
        <v>31.74</v>
      </c>
      <c r="BE10" s="44">
        <f t="shared" si="19"/>
        <v>44.171392564587272</v>
      </c>
      <c r="BF10" s="12">
        <v>31.67</v>
      </c>
      <c r="BG10" s="2"/>
      <c r="BH10" s="2"/>
      <c r="BI10" s="3">
        <v>2</v>
      </c>
      <c r="BJ10" s="3"/>
      <c r="BK10" s="3"/>
      <c r="BL10" s="3"/>
      <c r="BM10" s="3"/>
      <c r="BN10" s="3"/>
      <c r="BO10" s="6">
        <f t="shared" si="20"/>
        <v>31.67</v>
      </c>
      <c r="BP10" s="10">
        <f t="shared" si="21"/>
        <v>2</v>
      </c>
      <c r="BQ10" s="3">
        <f t="shared" si="22"/>
        <v>0</v>
      </c>
      <c r="BR10" s="33">
        <f t="shared" si="23"/>
        <v>33.67</v>
      </c>
      <c r="BS10" s="44">
        <f t="shared" si="24"/>
        <v>69.319869319869326</v>
      </c>
      <c r="BT10" s="12">
        <v>69.55</v>
      </c>
      <c r="BU10" s="2"/>
      <c r="BV10" s="2"/>
      <c r="BW10" s="3">
        <v>7</v>
      </c>
      <c r="BX10" s="3"/>
      <c r="BY10" s="3"/>
      <c r="BZ10" s="3"/>
      <c r="CA10" s="3"/>
      <c r="CB10" s="3"/>
      <c r="CC10" s="6">
        <f t="shared" si="25"/>
        <v>69.55</v>
      </c>
      <c r="CD10" s="10">
        <f t="shared" si="26"/>
        <v>7</v>
      </c>
      <c r="CE10" s="3">
        <f t="shared" si="27"/>
        <v>0</v>
      </c>
      <c r="CF10" s="11">
        <f t="shared" si="28"/>
        <v>76.55</v>
      </c>
      <c r="CG10" s="44">
        <f t="shared" si="29"/>
        <v>74.683213585891579</v>
      </c>
      <c r="CH10" s="12"/>
      <c r="CI10" s="2"/>
      <c r="CJ10" s="3"/>
      <c r="CK10" s="3"/>
      <c r="CL10" s="3"/>
      <c r="CM10" s="3"/>
      <c r="CN10" s="3"/>
      <c r="CO10" s="6">
        <f t="shared" si="30"/>
        <v>0</v>
      </c>
      <c r="CP10" s="10">
        <f t="shared" si="31"/>
        <v>0</v>
      </c>
      <c r="CQ10" s="3">
        <f t="shared" si="32"/>
        <v>0</v>
      </c>
      <c r="CR10" s="11">
        <f t="shared" si="33"/>
        <v>0</v>
      </c>
      <c r="CS10" s="12"/>
      <c r="CT10" s="2"/>
      <c r="CU10" s="3"/>
      <c r="CV10" s="3"/>
      <c r="CW10" s="3"/>
      <c r="CX10" s="3"/>
      <c r="CY10" s="3"/>
      <c r="CZ10" s="6">
        <f t="shared" si="34"/>
        <v>0</v>
      </c>
      <c r="DA10" s="10">
        <f t="shared" si="35"/>
        <v>0</v>
      </c>
      <c r="DB10" s="3">
        <f t="shared" si="36"/>
        <v>0</v>
      </c>
      <c r="DC10" s="11">
        <f t="shared" si="37"/>
        <v>0</v>
      </c>
      <c r="DD10" s="12"/>
      <c r="DE10" s="2"/>
      <c r="DF10" s="3"/>
      <c r="DG10" s="3"/>
      <c r="DH10" s="3"/>
      <c r="DI10" s="3"/>
      <c r="DJ10" s="3"/>
      <c r="DK10" s="6">
        <f t="shared" si="38"/>
        <v>0</v>
      </c>
      <c r="DL10" s="10">
        <f t="shared" si="39"/>
        <v>0</v>
      </c>
      <c r="DM10" s="3">
        <f t="shared" si="40"/>
        <v>0</v>
      </c>
      <c r="DN10" s="11">
        <f t="shared" si="41"/>
        <v>0</v>
      </c>
    </row>
    <row r="11" spans="1:118" ht="15" x14ac:dyDescent="0.2">
      <c r="A11" s="14">
        <v>19</v>
      </c>
      <c r="B11" s="14">
        <v>5</v>
      </c>
      <c r="C11" s="8" t="s">
        <v>85</v>
      </c>
      <c r="D11" s="31" t="s">
        <v>32</v>
      </c>
      <c r="E11" s="30" t="s">
        <v>33</v>
      </c>
      <c r="F11" s="45">
        <f t="shared" si="0"/>
        <v>257.96341199337172</v>
      </c>
      <c r="G11" s="29">
        <f t="shared" si="1"/>
        <v>407.15999999999997</v>
      </c>
      <c r="H11" s="22">
        <f t="shared" si="2"/>
        <v>294.15999999999997</v>
      </c>
      <c r="I11" s="7">
        <f t="shared" si="3"/>
        <v>0</v>
      </c>
      <c r="J11" s="24">
        <f t="shared" si="4"/>
        <v>113</v>
      </c>
      <c r="K11" s="12">
        <v>65.52</v>
      </c>
      <c r="L11" s="2"/>
      <c r="M11" s="2"/>
      <c r="N11" s="2"/>
      <c r="O11" s="2"/>
      <c r="P11" s="2"/>
      <c r="Q11" s="2"/>
      <c r="R11" s="3">
        <v>90</v>
      </c>
      <c r="S11" s="3"/>
      <c r="T11" s="3"/>
      <c r="U11" s="3"/>
      <c r="V11" s="3"/>
      <c r="W11" s="13"/>
      <c r="X11" s="6">
        <f t="shared" si="5"/>
        <v>65.52</v>
      </c>
      <c r="Y11" s="10">
        <f t="shared" si="6"/>
        <v>90</v>
      </c>
      <c r="Z11" s="3">
        <f t="shared" si="7"/>
        <v>0</v>
      </c>
      <c r="AA11" s="33">
        <f t="shared" si="8"/>
        <v>155.51999999999998</v>
      </c>
      <c r="AB11" s="44">
        <f t="shared" si="9"/>
        <v>24.447016460905356</v>
      </c>
      <c r="AC11" s="12">
        <v>37</v>
      </c>
      <c r="AD11" s="2">
        <v>30.16</v>
      </c>
      <c r="AE11" s="2"/>
      <c r="AF11" s="2"/>
      <c r="AG11" s="3">
        <v>19</v>
      </c>
      <c r="AH11" s="3"/>
      <c r="AI11" s="3"/>
      <c r="AJ11" s="3"/>
      <c r="AK11" s="3"/>
      <c r="AL11" s="3"/>
      <c r="AM11" s="6">
        <f t="shared" si="10"/>
        <v>67.16</v>
      </c>
      <c r="AN11" s="10">
        <f t="shared" si="11"/>
        <v>19</v>
      </c>
      <c r="AO11" s="3">
        <f t="shared" si="12"/>
        <v>0</v>
      </c>
      <c r="AP11" s="11">
        <f t="shared" si="13"/>
        <v>86.16</v>
      </c>
      <c r="AQ11" s="44">
        <f t="shared" si="14"/>
        <v>58.878830083565468</v>
      </c>
      <c r="AR11" s="12">
        <v>22.14</v>
      </c>
      <c r="AS11" s="2"/>
      <c r="AT11" s="2"/>
      <c r="AU11" s="3">
        <v>1</v>
      </c>
      <c r="AV11" s="3"/>
      <c r="AW11" s="3"/>
      <c r="AX11" s="3"/>
      <c r="AY11" s="3"/>
      <c r="AZ11" s="3"/>
      <c r="BA11" s="6">
        <f t="shared" si="15"/>
        <v>22.14</v>
      </c>
      <c r="BB11" s="10">
        <f t="shared" si="16"/>
        <v>1</v>
      </c>
      <c r="BC11" s="3">
        <f t="shared" si="17"/>
        <v>0</v>
      </c>
      <c r="BD11" s="11">
        <f t="shared" si="18"/>
        <v>23.14</v>
      </c>
      <c r="BE11" s="44">
        <f t="shared" si="19"/>
        <v>60.587726879861705</v>
      </c>
      <c r="BF11" s="12">
        <v>40.18</v>
      </c>
      <c r="BG11" s="2"/>
      <c r="BH11" s="2"/>
      <c r="BI11" s="3">
        <v>0</v>
      </c>
      <c r="BJ11" s="3"/>
      <c r="BK11" s="3"/>
      <c r="BL11" s="3"/>
      <c r="BM11" s="3"/>
      <c r="BN11" s="3"/>
      <c r="BO11" s="6">
        <f t="shared" si="20"/>
        <v>40.18</v>
      </c>
      <c r="BP11" s="10">
        <f t="shared" si="21"/>
        <v>0</v>
      </c>
      <c r="BQ11" s="3">
        <f t="shared" si="22"/>
        <v>0</v>
      </c>
      <c r="BR11" s="33">
        <f t="shared" si="23"/>
        <v>40.18</v>
      </c>
      <c r="BS11" s="44">
        <f t="shared" si="24"/>
        <v>58.088601294176215</v>
      </c>
      <c r="BT11" s="12">
        <v>99.16</v>
      </c>
      <c r="BU11" s="2"/>
      <c r="BV11" s="2"/>
      <c r="BW11" s="3">
        <v>3</v>
      </c>
      <c r="BX11" s="3"/>
      <c r="BY11" s="3"/>
      <c r="BZ11" s="3"/>
      <c r="CA11" s="3"/>
      <c r="CB11" s="3"/>
      <c r="CC11" s="6">
        <f t="shared" si="25"/>
        <v>99.16</v>
      </c>
      <c r="CD11" s="10">
        <f t="shared" si="26"/>
        <v>3</v>
      </c>
      <c r="CE11" s="3">
        <f t="shared" si="27"/>
        <v>0</v>
      </c>
      <c r="CF11" s="11">
        <f t="shared" si="28"/>
        <v>102.16</v>
      </c>
      <c r="CG11" s="44">
        <f t="shared" si="29"/>
        <v>55.96123727486296</v>
      </c>
      <c r="CH11" s="12"/>
      <c r="CI11" s="2"/>
      <c r="CJ11" s="3"/>
      <c r="CK11" s="3"/>
      <c r="CL11" s="3"/>
      <c r="CM11" s="3"/>
      <c r="CN11" s="3"/>
      <c r="CO11" s="6">
        <f t="shared" si="30"/>
        <v>0</v>
      </c>
      <c r="CP11" s="10">
        <f t="shared" si="31"/>
        <v>0</v>
      </c>
      <c r="CQ11" s="3">
        <f t="shared" si="32"/>
        <v>0</v>
      </c>
      <c r="CR11" s="11">
        <f t="shared" si="33"/>
        <v>0</v>
      </c>
      <c r="CS11" s="12"/>
      <c r="CT11" s="2"/>
      <c r="CU11" s="3"/>
      <c r="CV11" s="3"/>
      <c r="CW11" s="3"/>
      <c r="CX11" s="3"/>
      <c r="CY11" s="3"/>
      <c r="CZ11" s="6">
        <f t="shared" si="34"/>
        <v>0</v>
      </c>
      <c r="DA11" s="10">
        <f t="shared" si="35"/>
        <v>0</v>
      </c>
      <c r="DB11" s="3">
        <f t="shared" si="36"/>
        <v>0</v>
      </c>
      <c r="DC11" s="11">
        <f t="shared" si="37"/>
        <v>0</v>
      </c>
      <c r="DD11" s="12"/>
      <c r="DE11" s="2"/>
      <c r="DF11" s="3"/>
      <c r="DG11" s="3"/>
      <c r="DH11" s="3"/>
      <c r="DI11" s="3"/>
      <c r="DJ11" s="3"/>
      <c r="DK11" s="6">
        <f t="shared" si="38"/>
        <v>0</v>
      </c>
      <c r="DL11" s="10">
        <f t="shared" si="39"/>
        <v>0</v>
      </c>
      <c r="DM11" s="3">
        <f t="shared" si="40"/>
        <v>0</v>
      </c>
      <c r="DN11" s="11">
        <f t="shared" si="41"/>
        <v>0</v>
      </c>
    </row>
    <row r="12" spans="1:118" ht="15" x14ac:dyDescent="0.2">
      <c r="A12" s="14">
        <v>23</v>
      </c>
      <c r="B12" s="14">
        <v>6</v>
      </c>
      <c r="C12" s="8" t="s">
        <v>90</v>
      </c>
      <c r="D12" s="31" t="s">
        <v>92</v>
      </c>
      <c r="E12" s="30" t="s">
        <v>33</v>
      </c>
      <c r="F12" s="45">
        <f t="shared" si="0"/>
        <v>244.5436933052616</v>
      </c>
      <c r="G12" s="29">
        <f t="shared" si="1"/>
        <v>628</v>
      </c>
      <c r="H12" s="22">
        <f t="shared" si="2"/>
        <v>219</v>
      </c>
      <c r="I12" s="7">
        <f t="shared" si="3"/>
        <v>0</v>
      </c>
      <c r="J12" s="24">
        <f t="shared" si="4"/>
        <v>409</v>
      </c>
      <c r="K12" s="12">
        <v>66.37</v>
      </c>
      <c r="L12" s="2"/>
      <c r="M12" s="2"/>
      <c r="N12" s="2"/>
      <c r="O12" s="2"/>
      <c r="P12" s="2"/>
      <c r="Q12" s="2"/>
      <c r="R12" s="3">
        <v>210</v>
      </c>
      <c r="S12" s="3"/>
      <c r="T12" s="3"/>
      <c r="U12" s="3"/>
      <c r="V12" s="3"/>
      <c r="W12" s="13"/>
      <c r="X12" s="6">
        <f t="shared" si="5"/>
        <v>66.37</v>
      </c>
      <c r="Y12" s="10">
        <f t="shared" si="6"/>
        <v>210</v>
      </c>
      <c r="Z12" s="3">
        <f t="shared" si="7"/>
        <v>0</v>
      </c>
      <c r="AA12" s="33">
        <f t="shared" si="8"/>
        <v>276.37</v>
      </c>
      <c r="AB12" s="44">
        <f t="shared" si="9"/>
        <v>13.756920070919421</v>
      </c>
      <c r="AC12" s="12">
        <v>16.73</v>
      </c>
      <c r="AD12" s="2">
        <v>18.2</v>
      </c>
      <c r="AE12" s="2"/>
      <c r="AF12" s="2"/>
      <c r="AG12" s="3">
        <v>180</v>
      </c>
      <c r="AH12" s="3"/>
      <c r="AI12" s="3"/>
      <c r="AJ12" s="3"/>
      <c r="AK12" s="3"/>
      <c r="AL12" s="3"/>
      <c r="AM12" s="6">
        <f t="shared" si="10"/>
        <v>34.93</v>
      </c>
      <c r="AN12" s="10">
        <f t="shared" si="11"/>
        <v>180</v>
      </c>
      <c r="AO12" s="3">
        <f t="shared" si="12"/>
        <v>0</v>
      </c>
      <c r="AP12" s="11">
        <f t="shared" si="13"/>
        <v>214.93</v>
      </c>
      <c r="AQ12" s="44">
        <f t="shared" si="14"/>
        <v>23.603033545805612</v>
      </c>
      <c r="AR12" s="12">
        <v>14.67</v>
      </c>
      <c r="AS12" s="2"/>
      <c r="AT12" s="2"/>
      <c r="AU12" s="3">
        <v>5</v>
      </c>
      <c r="AV12" s="3"/>
      <c r="AW12" s="3"/>
      <c r="AX12" s="3"/>
      <c r="AY12" s="3"/>
      <c r="AZ12" s="3"/>
      <c r="BA12" s="6">
        <f t="shared" si="15"/>
        <v>14.67</v>
      </c>
      <c r="BB12" s="10">
        <f t="shared" si="16"/>
        <v>5</v>
      </c>
      <c r="BC12" s="3">
        <f t="shared" si="17"/>
        <v>0</v>
      </c>
      <c r="BD12" s="11">
        <f t="shared" si="18"/>
        <v>19.670000000000002</v>
      </c>
      <c r="BE12" s="44">
        <f t="shared" si="19"/>
        <v>71.276054905948143</v>
      </c>
      <c r="BF12" s="12">
        <v>27.46</v>
      </c>
      <c r="BG12" s="2"/>
      <c r="BH12" s="2"/>
      <c r="BI12" s="3">
        <v>8</v>
      </c>
      <c r="BJ12" s="3"/>
      <c r="BK12" s="3"/>
      <c r="BL12" s="3"/>
      <c r="BM12" s="3"/>
      <c r="BN12" s="3"/>
      <c r="BO12" s="6">
        <f t="shared" si="20"/>
        <v>27.46</v>
      </c>
      <c r="BP12" s="10">
        <f t="shared" si="21"/>
        <v>8</v>
      </c>
      <c r="BQ12" s="3">
        <f t="shared" si="22"/>
        <v>0</v>
      </c>
      <c r="BR12" s="33">
        <f t="shared" si="23"/>
        <v>35.46</v>
      </c>
      <c r="BS12" s="44">
        <f t="shared" si="24"/>
        <v>65.820642978003391</v>
      </c>
      <c r="BT12" s="12">
        <v>75.569999999999993</v>
      </c>
      <c r="BU12" s="2"/>
      <c r="BV12" s="2"/>
      <c r="BW12" s="3">
        <v>6</v>
      </c>
      <c r="BX12" s="3"/>
      <c r="BY12" s="3"/>
      <c r="BZ12" s="3"/>
      <c r="CA12" s="3"/>
      <c r="CB12" s="3"/>
      <c r="CC12" s="6">
        <f t="shared" si="25"/>
        <v>75.569999999999993</v>
      </c>
      <c r="CD12" s="10">
        <f t="shared" si="26"/>
        <v>6</v>
      </c>
      <c r="CE12" s="3">
        <f t="shared" si="27"/>
        <v>0</v>
      </c>
      <c r="CF12" s="11">
        <f t="shared" si="28"/>
        <v>81.569999999999993</v>
      </c>
      <c r="CG12" s="44">
        <f t="shared" si="29"/>
        <v>70.087041804585027</v>
      </c>
      <c r="CH12" s="12"/>
      <c r="CI12" s="2"/>
      <c r="CJ12" s="3"/>
      <c r="CK12" s="3"/>
      <c r="CL12" s="3"/>
      <c r="CM12" s="3"/>
      <c r="CN12" s="3"/>
      <c r="CO12" s="6">
        <f t="shared" si="30"/>
        <v>0</v>
      </c>
      <c r="CP12" s="10">
        <f t="shared" si="31"/>
        <v>0</v>
      </c>
      <c r="CQ12" s="3">
        <f t="shared" si="32"/>
        <v>0</v>
      </c>
      <c r="CR12" s="11">
        <f t="shared" si="33"/>
        <v>0</v>
      </c>
      <c r="CS12" s="12"/>
      <c r="CT12" s="2"/>
      <c r="CU12" s="3"/>
      <c r="CV12" s="3"/>
      <c r="CW12" s="3"/>
      <c r="CX12" s="3"/>
      <c r="CY12" s="3"/>
      <c r="CZ12" s="6">
        <f t="shared" si="34"/>
        <v>0</v>
      </c>
      <c r="DA12" s="10">
        <f t="shared" si="35"/>
        <v>0</v>
      </c>
      <c r="DB12" s="3">
        <f t="shared" si="36"/>
        <v>0</v>
      </c>
      <c r="DC12" s="11">
        <f t="shared" si="37"/>
        <v>0</v>
      </c>
      <c r="DD12" s="12"/>
      <c r="DE12" s="2"/>
      <c r="DF12" s="3"/>
      <c r="DG12" s="3"/>
      <c r="DH12" s="3"/>
      <c r="DI12" s="3"/>
      <c r="DJ12" s="3"/>
      <c r="DK12" s="6">
        <f t="shared" si="38"/>
        <v>0</v>
      </c>
      <c r="DL12" s="10">
        <f t="shared" si="39"/>
        <v>0</v>
      </c>
      <c r="DM12" s="3">
        <f t="shared" si="40"/>
        <v>0</v>
      </c>
      <c r="DN12" s="11">
        <f t="shared" si="41"/>
        <v>0</v>
      </c>
    </row>
    <row r="13" spans="1:118" ht="15" x14ac:dyDescent="0.2">
      <c r="A13" s="14">
        <v>24</v>
      </c>
      <c r="B13" s="14">
        <v>7</v>
      </c>
      <c r="C13" s="8" t="s">
        <v>87</v>
      </c>
      <c r="D13" s="31" t="s">
        <v>58</v>
      </c>
      <c r="E13" s="30" t="s">
        <v>33</v>
      </c>
      <c r="F13" s="45">
        <f t="shared" si="0"/>
        <v>240.98893491337844</v>
      </c>
      <c r="G13" s="29">
        <f t="shared" si="1"/>
        <v>460.90999999999997</v>
      </c>
      <c r="H13" s="22">
        <f t="shared" si="2"/>
        <v>278.90999999999997</v>
      </c>
      <c r="I13" s="7">
        <f t="shared" si="3"/>
        <v>0</v>
      </c>
      <c r="J13" s="24">
        <f t="shared" si="4"/>
        <v>182</v>
      </c>
      <c r="K13" s="12">
        <v>72.94</v>
      </c>
      <c r="L13" s="2"/>
      <c r="M13" s="2"/>
      <c r="N13" s="2"/>
      <c r="O13" s="2"/>
      <c r="P13" s="2"/>
      <c r="Q13" s="2"/>
      <c r="R13" s="3">
        <v>130</v>
      </c>
      <c r="S13" s="3"/>
      <c r="T13" s="3"/>
      <c r="U13" s="3"/>
      <c r="V13" s="3"/>
      <c r="W13" s="13"/>
      <c r="X13" s="6">
        <f t="shared" si="5"/>
        <v>72.94</v>
      </c>
      <c r="Y13" s="10">
        <f t="shared" si="6"/>
        <v>130</v>
      </c>
      <c r="Z13" s="3">
        <f t="shared" si="7"/>
        <v>0</v>
      </c>
      <c r="AA13" s="33">
        <f t="shared" si="8"/>
        <v>202.94</v>
      </c>
      <c r="AB13" s="44">
        <f t="shared" si="9"/>
        <v>18.734601360007886</v>
      </c>
      <c r="AC13" s="12">
        <v>27.9</v>
      </c>
      <c r="AD13" s="2">
        <v>30.99</v>
      </c>
      <c r="AE13" s="2"/>
      <c r="AF13" s="2"/>
      <c r="AG13" s="3">
        <v>37</v>
      </c>
      <c r="AH13" s="3"/>
      <c r="AI13" s="3"/>
      <c r="AJ13" s="3"/>
      <c r="AK13" s="3"/>
      <c r="AL13" s="3"/>
      <c r="AM13" s="6">
        <f t="shared" si="10"/>
        <v>58.89</v>
      </c>
      <c r="AN13" s="10">
        <f t="shared" si="11"/>
        <v>37</v>
      </c>
      <c r="AO13" s="3">
        <f t="shared" si="12"/>
        <v>0</v>
      </c>
      <c r="AP13" s="11">
        <f t="shared" si="13"/>
        <v>95.89</v>
      </c>
      <c r="AQ13" s="44">
        <f t="shared" si="14"/>
        <v>52.904369590155383</v>
      </c>
      <c r="AR13" s="12">
        <v>23.65</v>
      </c>
      <c r="AS13" s="2"/>
      <c r="AT13" s="2"/>
      <c r="AU13" s="3">
        <v>1</v>
      </c>
      <c r="AV13" s="3"/>
      <c r="AW13" s="3"/>
      <c r="AX13" s="3"/>
      <c r="AY13" s="3"/>
      <c r="AZ13" s="3"/>
      <c r="BA13" s="6">
        <f t="shared" si="15"/>
        <v>23.65</v>
      </c>
      <c r="BB13" s="10">
        <f t="shared" si="16"/>
        <v>1</v>
      </c>
      <c r="BC13" s="3">
        <f t="shared" si="17"/>
        <v>0</v>
      </c>
      <c r="BD13" s="11">
        <f t="shared" si="18"/>
        <v>24.65</v>
      </c>
      <c r="BE13" s="44">
        <f t="shared" si="19"/>
        <v>56.876267748478703</v>
      </c>
      <c r="BF13" s="12">
        <v>42.27</v>
      </c>
      <c r="BG13" s="2"/>
      <c r="BH13" s="2"/>
      <c r="BI13" s="3">
        <v>6</v>
      </c>
      <c r="BJ13" s="3"/>
      <c r="BK13" s="3"/>
      <c r="BL13" s="3"/>
      <c r="BM13" s="3"/>
      <c r="BN13" s="3"/>
      <c r="BO13" s="6">
        <f t="shared" si="20"/>
        <v>42.27</v>
      </c>
      <c r="BP13" s="10">
        <f t="shared" si="21"/>
        <v>6</v>
      </c>
      <c r="BQ13" s="3">
        <f t="shared" si="22"/>
        <v>0</v>
      </c>
      <c r="BR13" s="33">
        <f t="shared" si="23"/>
        <v>48.27</v>
      </c>
      <c r="BS13" s="44">
        <f t="shared" si="24"/>
        <v>48.35301429459291</v>
      </c>
      <c r="BT13" s="12">
        <v>81.16</v>
      </c>
      <c r="BU13" s="2"/>
      <c r="BV13" s="2"/>
      <c r="BW13" s="3">
        <v>8</v>
      </c>
      <c r="BX13" s="3"/>
      <c r="BY13" s="3"/>
      <c r="BZ13" s="3"/>
      <c r="CA13" s="3"/>
      <c r="CB13" s="3"/>
      <c r="CC13" s="6">
        <f t="shared" si="25"/>
        <v>81.16</v>
      </c>
      <c r="CD13" s="10">
        <f t="shared" si="26"/>
        <v>8</v>
      </c>
      <c r="CE13" s="3">
        <f t="shared" si="27"/>
        <v>0</v>
      </c>
      <c r="CF13" s="11">
        <f t="shared" si="28"/>
        <v>89.16</v>
      </c>
      <c r="CG13" s="44">
        <f t="shared" si="29"/>
        <v>64.120681920143568</v>
      </c>
      <c r="CH13" s="12"/>
      <c r="CI13" s="2"/>
      <c r="CJ13" s="3"/>
      <c r="CK13" s="3"/>
      <c r="CL13" s="3"/>
      <c r="CM13" s="3"/>
      <c r="CN13" s="3"/>
      <c r="CO13" s="6">
        <f t="shared" si="30"/>
        <v>0</v>
      </c>
      <c r="CP13" s="10">
        <f t="shared" si="31"/>
        <v>0</v>
      </c>
      <c r="CQ13" s="3">
        <f t="shared" si="32"/>
        <v>0</v>
      </c>
      <c r="CR13" s="11">
        <f t="shared" si="33"/>
        <v>0</v>
      </c>
      <c r="CS13" s="12"/>
      <c r="CT13" s="2"/>
      <c r="CU13" s="3"/>
      <c r="CV13" s="3"/>
      <c r="CW13" s="3"/>
      <c r="CX13" s="3"/>
      <c r="CY13" s="3"/>
      <c r="CZ13" s="6">
        <f t="shared" si="34"/>
        <v>0</v>
      </c>
      <c r="DA13" s="10">
        <f t="shared" si="35"/>
        <v>0</v>
      </c>
      <c r="DB13" s="3">
        <f t="shared" si="36"/>
        <v>0</v>
      </c>
      <c r="DC13" s="11">
        <f t="shared" si="37"/>
        <v>0</v>
      </c>
      <c r="DD13" s="12"/>
      <c r="DE13" s="2"/>
      <c r="DF13" s="3"/>
      <c r="DG13" s="3"/>
      <c r="DH13" s="3"/>
      <c r="DI13" s="3"/>
      <c r="DJ13" s="3"/>
      <c r="DK13" s="6">
        <f t="shared" si="38"/>
        <v>0</v>
      </c>
      <c r="DL13" s="10">
        <f t="shared" si="39"/>
        <v>0</v>
      </c>
      <c r="DM13" s="3">
        <f t="shared" si="40"/>
        <v>0</v>
      </c>
      <c r="DN13" s="11">
        <f t="shared" si="41"/>
        <v>0</v>
      </c>
    </row>
    <row r="14" spans="1:118" ht="15" x14ac:dyDescent="0.2">
      <c r="A14" s="14">
        <v>30</v>
      </c>
      <c r="B14" s="14">
        <v>8</v>
      </c>
      <c r="C14" s="8" t="s">
        <v>89</v>
      </c>
      <c r="D14" s="31" t="s">
        <v>32</v>
      </c>
      <c r="E14" s="30" t="s">
        <v>33</v>
      </c>
      <c r="F14" s="45">
        <f t="shared" si="0"/>
        <v>206.7463651649874</v>
      </c>
      <c r="G14" s="29">
        <f t="shared" si="1"/>
        <v>520.67999999999995</v>
      </c>
      <c r="H14" s="22">
        <f t="shared" si="2"/>
        <v>288.67999999999995</v>
      </c>
      <c r="I14" s="7">
        <f t="shared" si="3"/>
        <v>20</v>
      </c>
      <c r="J14" s="24">
        <f t="shared" si="4"/>
        <v>212</v>
      </c>
      <c r="K14" s="12">
        <v>80.94</v>
      </c>
      <c r="L14" s="2"/>
      <c r="M14" s="2"/>
      <c r="N14" s="2"/>
      <c r="O14" s="2"/>
      <c r="P14" s="2"/>
      <c r="Q14" s="2"/>
      <c r="R14" s="3">
        <v>110</v>
      </c>
      <c r="S14" s="3"/>
      <c r="T14" s="3"/>
      <c r="U14" s="3"/>
      <c r="V14" s="3"/>
      <c r="W14" s="13"/>
      <c r="X14" s="6">
        <f t="shared" si="5"/>
        <v>80.94</v>
      </c>
      <c r="Y14" s="10">
        <f t="shared" si="6"/>
        <v>110</v>
      </c>
      <c r="Z14" s="3">
        <f t="shared" si="7"/>
        <v>0</v>
      </c>
      <c r="AA14" s="33">
        <f t="shared" si="8"/>
        <v>190.94</v>
      </c>
      <c r="AB14" s="44">
        <f t="shared" si="9"/>
        <v>19.912014245312665</v>
      </c>
      <c r="AC14" s="12">
        <v>34.74</v>
      </c>
      <c r="AD14" s="2">
        <v>28.97</v>
      </c>
      <c r="AE14" s="2"/>
      <c r="AF14" s="2"/>
      <c r="AG14" s="3">
        <v>89</v>
      </c>
      <c r="AH14" s="3"/>
      <c r="AI14" s="3"/>
      <c r="AJ14" s="3"/>
      <c r="AK14" s="3"/>
      <c r="AL14" s="3"/>
      <c r="AM14" s="6">
        <f t="shared" si="10"/>
        <v>63.71</v>
      </c>
      <c r="AN14" s="10">
        <f t="shared" si="11"/>
        <v>89</v>
      </c>
      <c r="AO14" s="3">
        <f t="shared" si="12"/>
        <v>0</v>
      </c>
      <c r="AP14" s="11">
        <f t="shared" si="13"/>
        <v>152.71</v>
      </c>
      <c r="AQ14" s="44">
        <f t="shared" si="14"/>
        <v>33.219828432977536</v>
      </c>
      <c r="AR14" s="12">
        <v>21.17</v>
      </c>
      <c r="AS14" s="2"/>
      <c r="AT14" s="2"/>
      <c r="AU14" s="3">
        <v>4</v>
      </c>
      <c r="AV14" s="3"/>
      <c r="AW14" s="3"/>
      <c r="AX14" s="3"/>
      <c r="AY14" s="3">
        <v>1</v>
      </c>
      <c r="AZ14" s="3"/>
      <c r="BA14" s="6">
        <f t="shared" si="15"/>
        <v>21.17</v>
      </c>
      <c r="BB14" s="10">
        <f t="shared" si="16"/>
        <v>4</v>
      </c>
      <c r="BC14" s="3">
        <f t="shared" si="17"/>
        <v>10</v>
      </c>
      <c r="BD14" s="11">
        <f t="shared" si="18"/>
        <v>35.17</v>
      </c>
      <c r="BE14" s="44">
        <f t="shared" si="19"/>
        <v>39.863520045493317</v>
      </c>
      <c r="BF14" s="12">
        <v>37.83</v>
      </c>
      <c r="BG14" s="2"/>
      <c r="BH14" s="2"/>
      <c r="BI14" s="3">
        <v>3</v>
      </c>
      <c r="BJ14" s="3"/>
      <c r="BK14" s="3"/>
      <c r="BL14" s="3"/>
      <c r="BM14" s="3"/>
      <c r="BN14" s="3"/>
      <c r="BO14" s="6">
        <f t="shared" si="20"/>
        <v>37.83</v>
      </c>
      <c r="BP14" s="10">
        <f t="shared" si="21"/>
        <v>3</v>
      </c>
      <c r="BQ14" s="3">
        <f t="shared" si="22"/>
        <v>0</v>
      </c>
      <c r="BR14" s="33">
        <f t="shared" si="23"/>
        <v>40.83</v>
      </c>
      <c r="BS14" s="44">
        <f t="shared" si="24"/>
        <v>57.163850110213076</v>
      </c>
      <c r="BT14" s="12">
        <v>85.03</v>
      </c>
      <c r="BU14" s="2"/>
      <c r="BV14" s="2"/>
      <c r="BW14" s="3">
        <v>6</v>
      </c>
      <c r="BX14" s="3"/>
      <c r="BY14" s="3"/>
      <c r="BZ14" s="3"/>
      <c r="CA14" s="3">
        <v>1</v>
      </c>
      <c r="CB14" s="3"/>
      <c r="CC14" s="6">
        <f t="shared" si="25"/>
        <v>85.03</v>
      </c>
      <c r="CD14" s="10">
        <f t="shared" si="26"/>
        <v>6</v>
      </c>
      <c r="CE14" s="3">
        <f t="shared" si="27"/>
        <v>10</v>
      </c>
      <c r="CF14" s="11">
        <f t="shared" si="28"/>
        <v>101.03</v>
      </c>
      <c r="CG14" s="44">
        <f t="shared" si="29"/>
        <v>56.587152330990797</v>
      </c>
      <c r="CH14" s="12"/>
      <c r="CI14" s="2"/>
      <c r="CJ14" s="3"/>
      <c r="CK14" s="3"/>
      <c r="CL14" s="3"/>
      <c r="CM14" s="3"/>
      <c r="CN14" s="3"/>
      <c r="CO14" s="6">
        <f t="shared" si="30"/>
        <v>0</v>
      </c>
      <c r="CP14" s="10">
        <f t="shared" si="31"/>
        <v>0</v>
      </c>
      <c r="CQ14" s="3">
        <f t="shared" si="32"/>
        <v>0</v>
      </c>
      <c r="CR14" s="11">
        <f t="shared" si="33"/>
        <v>0</v>
      </c>
      <c r="CS14" s="12"/>
      <c r="CT14" s="2"/>
      <c r="CU14" s="3"/>
      <c r="CV14" s="3"/>
      <c r="CW14" s="3"/>
      <c r="CX14" s="3"/>
      <c r="CY14" s="3"/>
      <c r="CZ14" s="6">
        <f t="shared" si="34"/>
        <v>0</v>
      </c>
      <c r="DA14" s="10">
        <f t="shared" si="35"/>
        <v>0</v>
      </c>
      <c r="DB14" s="3">
        <f t="shared" si="36"/>
        <v>0</v>
      </c>
      <c r="DC14" s="11">
        <f t="shared" si="37"/>
        <v>0</v>
      </c>
      <c r="DD14" s="12"/>
      <c r="DE14" s="2"/>
      <c r="DF14" s="3"/>
      <c r="DG14" s="3"/>
      <c r="DH14" s="3"/>
      <c r="DI14" s="3"/>
      <c r="DJ14" s="3"/>
      <c r="DK14" s="6">
        <f t="shared" si="38"/>
        <v>0</v>
      </c>
      <c r="DL14" s="10">
        <f t="shared" si="39"/>
        <v>0</v>
      </c>
      <c r="DM14" s="3">
        <f t="shared" si="40"/>
        <v>0</v>
      </c>
      <c r="DN14" s="11">
        <f t="shared" si="41"/>
        <v>0</v>
      </c>
    </row>
    <row r="15" spans="1:118" ht="15" x14ac:dyDescent="0.2">
      <c r="A15" s="14">
        <v>32</v>
      </c>
      <c r="B15" s="14">
        <v>9</v>
      </c>
      <c r="C15" s="8" t="s">
        <v>84</v>
      </c>
      <c r="D15" s="31" t="s">
        <v>32</v>
      </c>
      <c r="E15" s="30" t="s">
        <v>33</v>
      </c>
      <c r="F15" s="45">
        <f t="shared" si="0"/>
        <v>190.78409202506359</v>
      </c>
      <c r="G15" s="29">
        <f t="shared" si="1"/>
        <v>494.23</v>
      </c>
      <c r="H15" s="22">
        <f t="shared" si="2"/>
        <v>279.23</v>
      </c>
      <c r="I15" s="7">
        <f t="shared" si="3"/>
        <v>15</v>
      </c>
      <c r="J15" s="24">
        <f t="shared" si="4"/>
        <v>200</v>
      </c>
      <c r="K15" s="12">
        <v>72.36</v>
      </c>
      <c r="L15" s="2"/>
      <c r="M15" s="2"/>
      <c r="N15" s="2"/>
      <c r="O15" s="2"/>
      <c r="P15" s="2"/>
      <c r="Q15" s="2"/>
      <c r="R15" s="3">
        <v>70</v>
      </c>
      <c r="S15" s="3"/>
      <c r="T15" s="3"/>
      <c r="U15" s="3"/>
      <c r="V15" s="3"/>
      <c r="W15" s="13"/>
      <c r="X15" s="6">
        <f t="shared" si="5"/>
        <v>72.36</v>
      </c>
      <c r="Y15" s="10">
        <f t="shared" si="6"/>
        <v>70</v>
      </c>
      <c r="Z15" s="3">
        <f t="shared" si="7"/>
        <v>0</v>
      </c>
      <c r="AA15" s="33">
        <f t="shared" si="8"/>
        <v>142.36000000000001</v>
      </c>
      <c r="AB15" s="44">
        <f t="shared" si="9"/>
        <v>26.706940151728016</v>
      </c>
      <c r="AC15" s="12">
        <v>32.31</v>
      </c>
      <c r="AD15" s="2">
        <v>28.17</v>
      </c>
      <c r="AE15" s="2"/>
      <c r="AF15" s="2"/>
      <c r="AG15" s="3">
        <v>70</v>
      </c>
      <c r="AH15" s="3"/>
      <c r="AI15" s="3"/>
      <c r="AJ15" s="3"/>
      <c r="AK15" s="3"/>
      <c r="AL15" s="3"/>
      <c r="AM15" s="6">
        <f t="shared" si="10"/>
        <v>60.480000000000004</v>
      </c>
      <c r="AN15" s="10">
        <f t="shared" si="11"/>
        <v>70</v>
      </c>
      <c r="AO15" s="3">
        <f t="shared" si="12"/>
        <v>0</v>
      </c>
      <c r="AP15" s="11">
        <f t="shared" si="13"/>
        <v>130.48000000000002</v>
      </c>
      <c r="AQ15" s="44">
        <f t="shared" si="14"/>
        <v>38.879521765787857</v>
      </c>
      <c r="AR15" s="12">
        <v>20.86</v>
      </c>
      <c r="AS15" s="2"/>
      <c r="AT15" s="2"/>
      <c r="AU15" s="3">
        <v>15</v>
      </c>
      <c r="AV15" s="3"/>
      <c r="AW15" s="3"/>
      <c r="AX15" s="3"/>
      <c r="AY15" s="3"/>
      <c r="AZ15" s="3"/>
      <c r="BA15" s="6">
        <f t="shared" si="15"/>
        <v>20.86</v>
      </c>
      <c r="BB15" s="10">
        <f t="shared" si="16"/>
        <v>15</v>
      </c>
      <c r="BC15" s="3">
        <f t="shared" si="17"/>
        <v>0</v>
      </c>
      <c r="BD15" s="11">
        <f t="shared" si="18"/>
        <v>35.86</v>
      </c>
      <c r="BE15" s="44">
        <f t="shared" si="19"/>
        <v>39.096486335750143</v>
      </c>
      <c r="BF15" s="12">
        <v>37.31</v>
      </c>
      <c r="BG15" s="2"/>
      <c r="BH15" s="2"/>
      <c r="BI15" s="3">
        <v>18</v>
      </c>
      <c r="BJ15" s="3"/>
      <c r="BK15" s="3"/>
      <c r="BL15" s="3"/>
      <c r="BM15" s="3"/>
      <c r="BN15" s="3"/>
      <c r="BO15" s="6">
        <f t="shared" si="20"/>
        <v>37.31</v>
      </c>
      <c r="BP15" s="10">
        <f t="shared" si="21"/>
        <v>18</v>
      </c>
      <c r="BQ15" s="3">
        <f t="shared" si="22"/>
        <v>0</v>
      </c>
      <c r="BR15" s="33">
        <f t="shared" si="23"/>
        <v>55.31</v>
      </c>
      <c r="BS15" s="44">
        <f t="shared" si="24"/>
        <v>42.198517447116252</v>
      </c>
      <c r="BT15" s="12">
        <v>88.22</v>
      </c>
      <c r="BU15" s="2"/>
      <c r="BV15" s="2"/>
      <c r="BW15" s="3">
        <v>27</v>
      </c>
      <c r="BX15" s="3">
        <v>1</v>
      </c>
      <c r="BY15" s="3">
        <v>1</v>
      </c>
      <c r="BZ15" s="3"/>
      <c r="CA15" s="3"/>
      <c r="CB15" s="3"/>
      <c r="CC15" s="6">
        <f t="shared" si="25"/>
        <v>88.22</v>
      </c>
      <c r="CD15" s="10">
        <f t="shared" si="26"/>
        <v>27</v>
      </c>
      <c r="CE15" s="3">
        <f t="shared" si="27"/>
        <v>15</v>
      </c>
      <c r="CF15" s="11">
        <f t="shared" si="28"/>
        <v>130.22</v>
      </c>
      <c r="CG15" s="44">
        <f t="shared" si="29"/>
        <v>43.902626324681307</v>
      </c>
      <c r="CH15" s="12"/>
      <c r="CI15" s="2"/>
      <c r="CJ15" s="3"/>
      <c r="CK15" s="3"/>
      <c r="CL15" s="3"/>
      <c r="CM15" s="3"/>
      <c r="CN15" s="3"/>
      <c r="CO15" s="6">
        <f t="shared" si="30"/>
        <v>0</v>
      </c>
      <c r="CP15" s="10">
        <f t="shared" si="31"/>
        <v>0</v>
      </c>
      <c r="CQ15" s="3">
        <f t="shared" si="32"/>
        <v>0</v>
      </c>
      <c r="CR15" s="11">
        <f t="shared" si="33"/>
        <v>0</v>
      </c>
      <c r="CS15" s="12"/>
      <c r="CT15" s="2"/>
      <c r="CU15" s="3"/>
      <c r="CV15" s="3"/>
      <c r="CW15" s="3"/>
      <c r="CX15" s="3"/>
      <c r="CY15" s="3"/>
      <c r="CZ15" s="6">
        <f t="shared" si="34"/>
        <v>0</v>
      </c>
      <c r="DA15" s="10">
        <f t="shared" si="35"/>
        <v>0</v>
      </c>
      <c r="DB15" s="3">
        <f t="shared" si="36"/>
        <v>0</v>
      </c>
      <c r="DC15" s="11">
        <f t="shared" si="37"/>
        <v>0</v>
      </c>
      <c r="DD15" s="12"/>
      <c r="DE15" s="2"/>
      <c r="DF15" s="3"/>
      <c r="DG15" s="3"/>
      <c r="DH15" s="3"/>
      <c r="DI15" s="3"/>
      <c r="DJ15" s="3"/>
      <c r="DK15" s="6">
        <f t="shared" si="38"/>
        <v>0</v>
      </c>
      <c r="DL15" s="10">
        <f t="shared" si="39"/>
        <v>0</v>
      </c>
      <c r="DM15" s="3">
        <f t="shared" si="40"/>
        <v>0</v>
      </c>
      <c r="DN15" s="11">
        <f t="shared" si="41"/>
        <v>0</v>
      </c>
    </row>
    <row r="16" spans="1:118" ht="15" x14ac:dyDescent="0.2">
      <c r="A16" s="14">
        <v>34</v>
      </c>
      <c r="B16" s="14">
        <v>10</v>
      </c>
      <c r="C16" s="8" t="s">
        <v>86</v>
      </c>
      <c r="D16" s="31" t="s">
        <v>32</v>
      </c>
      <c r="E16" s="30" t="s">
        <v>33</v>
      </c>
      <c r="F16" s="45">
        <f t="shared" si="0"/>
        <v>181.0521889735364</v>
      </c>
      <c r="G16" s="29">
        <f t="shared" si="1"/>
        <v>700.34999999999991</v>
      </c>
      <c r="H16" s="22">
        <f t="shared" si="2"/>
        <v>300.34999999999997</v>
      </c>
      <c r="I16" s="7">
        <f t="shared" si="3"/>
        <v>10</v>
      </c>
      <c r="J16" s="24">
        <f t="shared" si="4"/>
        <v>390</v>
      </c>
      <c r="K16" s="12">
        <v>90</v>
      </c>
      <c r="L16" s="2"/>
      <c r="M16" s="2"/>
      <c r="N16" s="2"/>
      <c r="O16" s="2"/>
      <c r="P16" s="2"/>
      <c r="Q16" s="2"/>
      <c r="R16" s="3">
        <v>200</v>
      </c>
      <c r="S16" s="3"/>
      <c r="T16" s="3"/>
      <c r="U16" s="3"/>
      <c r="V16" s="3"/>
      <c r="W16" s="13"/>
      <c r="X16" s="6">
        <f t="shared" si="5"/>
        <v>90</v>
      </c>
      <c r="Y16" s="10">
        <f t="shared" si="6"/>
        <v>200</v>
      </c>
      <c r="Z16" s="3">
        <f t="shared" si="7"/>
        <v>0</v>
      </c>
      <c r="AA16" s="33">
        <f t="shared" si="8"/>
        <v>290</v>
      </c>
      <c r="AB16" s="44">
        <f t="shared" si="9"/>
        <v>13.110344827586207</v>
      </c>
      <c r="AC16" s="12">
        <v>30.38</v>
      </c>
      <c r="AD16" s="2">
        <v>32.83</v>
      </c>
      <c r="AE16" s="2"/>
      <c r="AF16" s="2"/>
      <c r="AG16" s="3">
        <v>167</v>
      </c>
      <c r="AH16" s="3"/>
      <c r="AI16" s="3"/>
      <c r="AJ16" s="3"/>
      <c r="AK16" s="3"/>
      <c r="AL16" s="3"/>
      <c r="AM16" s="6">
        <f t="shared" si="10"/>
        <v>63.209999999999994</v>
      </c>
      <c r="AN16" s="10">
        <f t="shared" si="11"/>
        <v>167</v>
      </c>
      <c r="AO16" s="3">
        <f t="shared" si="12"/>
        <v>0</v>
      </c>
      <c r="AP16" s="11">
        <f t="shared" si="13"/>
        <v>230.20999999999998</v>
      </c>
      <c r="AQ16" s="44">
        <f t="shared" si="14"/>
        <v>22.036401546414147</v>
      </c>
      <c r="AR16" s="12">
        <v>19.64</v>
      </c>
      <c r="AS16" s="2"/>
      <c r="AT16" s="2"/>
      <c r="AU16" s="3">
        <v>13</v>
      </c>
      <c r="AV16" s="3"/>
      <c r="AW16" s="3"/>
      <c r="AX16" s="3"/>
      <c r="AY16" s="3">
        <v>1</v>
      </c>
      <c r="AZ16" s="3"/>
      <c r="BA16" s="6">
        <f t="shared" si="15"/>
        <v>19.64</v>
      </c>
      <c r="BB16" s="10">
        <f t="shared" si="16"/>
        <v>13</v>
      </c>
      <c r="BC16" s="3">
        <f t="shared" si="17"/>
        <v>10</v>
      </c>
      <c r="BD16" s="11">
        <f t="shared" si="18"/>
        <v>42.64</v>
      </c>
      <c r="BE16" s="44">
        <f t="shared" si="19"/>
        <v>32.879924953095681</v>
      </c>
      <c r="BF16" s="12">
        <v>42.48</v>
      </c>
      <c r="BG16" s="2"/>
      <c r="BH16" s="2"/>
      <c r="BI16" s="3">
        <v>4</v>
      </c>
      <c r="BJ16" s="3"/>
      <c r="BK16" s="3"/>
      <c r="BL16" s="3"/>
      <c r="BM16" s="3"/>
      <c r="BN16" s="3"/>
      <c r="BO16" s="6">
        <f t="shared" si="20"/>
        <v>42.48</v>
      </c>
      <c r="BP16" s="10">
        <f t="shared" si="21"/>
        <v>4</v>
      </c>
      <c r="BQ16" s="3">
        <f t="shared" si="22"/>
        <v>0</v>
      </c>
      <c r="BR16" s="33">
        <f t="shared" si="23"/>
        <v>46.48</v>
      </c>
      <c r="BS16" s="44">
        <f t="shared" si="24"/>
        <v>50.215146299483649</v>
      </c>
      <c r="BT16" s="12">
        <v>85.02</v>
      </c>
      <c r="BU16" s="2"/>
      <c r="BV16" s="2"/>
      <c r="BW16" s="3">
        <v>6</v>
      </c>
      <c r="BX16" s="3"/>
      <c r="BY16" s="3"/>
      <c r="BZ16" s="3"/>
      <c r="CA16" s="3"/>
      <c r="CB16" s="3"/>
      <c r="CC16" s="6">
        <f t="shared" si="25"/>
        <v>85.02</v>
      </c>
      <c r="CD16" s="10">
        <f t="shared" si="26"/>
        <v>6</v>
      </c>
      <c r="CE16" s="3">
        <f t="shared" si="27"/>
        <v>0</v>
      </c>
      <c r="CF16" s="11">
        <f t="shared" si="28"/>
        <v>91.02</v>
      </c>
      <c r="CG16" s="44">
        <f t="shared" si="29"/>
        <v>62.810371346956714</v>
      </c>
      <c r="CH16" s="12"/>
      <c r="CI16" s="2"/>
      <c r="CJ16" s="3"/>
      <c r="CK16" s="3"/>
      <c r="CL16" s="3"/>
      <c r="CM16" s="3"/>
      <c r="CN16" s="3"/>
      <c r="CO16" s="6">
        <f t="shared" si="30"/>
        <v>0</v>
      </c>
      <c r="CP16" s="10">
        <f t="shared" si="31"/>
        <v>0</v>
      </c>
      <c r="CQ16" s="3">
        <f t="shared" si="32"/>
        <v>0</v>
      </c>
      <c r="CR16" s="11">
        <f t="shared" si="33"/>
        <v>0</v>
      </c>
      <c r="CS16" s="12"/>
      <c r="CT16" s="2"/>
      <c r="CU16" s="3"/>
      <c r="CV16" s="3"/>
      <c r="CW16" s="3"/>
      <c r="CX16" s="3"/>
      <c r="CY16" s="3"/>
      <c r="CZ16" s="6">
        <f t="shared" si="34"/>
        <v>0</v>
      </c>
      <c r="DA16" s="10">
        <f t="shared" si="35"/>
        <v>0</v>
      </c>
      <c r="DB16" s="3">
        <f t="shared" si="36"/>
        <v>0</v>
      </c>
      <c r="DC16" s="11">
        <f t="shared" si="37"/>
        <v>0</v>
      </c>
      <c r="DD16" s="12"/>
      <c r="DE16" s="2"/>
      <c r="DF16" s="3"/>
      <c r="DG16" s="3"/>
      <c r="DH16" s="3"/>
      <c r="DI16" s="3"/>
      <c r="DJ16" s="3"/>
      <c r="DK16" s="6">
        <f t="shared" si="38"/>
        <v>0</v>
      </c>
      <c r="DL16" s="10">
        <f t="shared" si="39"/>
        <v>0</v>
      </c>
      <c r="DM16" s="3">
        <f t="shared" si="40"/>
        <v>0</v>
      </c>
      <c r="DN16" s="11">
        <f t="shared" si="41"/>
        <v>0</v>
      </c>
    </row>
    <row r="17" spans="1:118" ht="15" x14ac:dyDescent="0.2">
      <c r="A17" s="14">
        <v>37</v>
      </c>
      <c r="B17" s="14">
        <v>11</v>
      </c>
      <c r="C17" s="8" t="s">
        <v>91</v>
      </c>
      <c r="D17" s="31" t="s">
        <v>32</v>
      </c>
      <c r="E17" s="30" t="s">
        <v>33</v>
      </c>
      <c r="F17" s="45">
        <f t="shared" si="0"/>
        <v>157.8207567779466</v>
      </c>
      <c r="G17" s="29">
        <f t="shared" si="1"/>
        <v>2403.0700000000002</v>
      </c>
      <c r="H17" s="22">
        <f t="shared" si="2"/>
        <v>2202.0700000000002</v>
      </c>
      <c r="I17" s="7">
        <f t="shared" si="3"/>
        <v>0</v>
      </c>
      <c r="J17" s="24">
        <f t="shared" si="4"/>
        <v>201</v>
      </c>
      <c r="K17" s="12">
        <v>90</v>
      </c>
      <c r="L17" s="2"/>
      <c r="M17" s="2"/>
      <c r="N17" s="2"/>
      <c r="O17" s="2"/>
      <c r="P17" s="2"/>
      <c r="Q17" s="2"/>
      <c r="R17" s="3">
        <v>200</v>
      </c>
      <c r="S17" s="3"/>
      <c r="T17" s="3"/>
      <c r="U17" s="3"/>
      <c r="V17" s="3"/>
      <c r="W17" s="13"/>
      <c r="X17" s="6">
        <f t="shared" si="5"/>
        <v>90</v>
      </c>
      <c r="Y17" s="10">
        <f t="shared" si="6"/>
        <v>200</v>
      </c>
      <c r="Z17" s="3">
        <f t="shared" si="7"/>
        <v>0</v>
      </c>
      <c r="AA17" s="33">
        <f t="shared" si="8"/>
        <v>290</v>
      </c>
      <c r="AB17" s="44">
        <f t="shared" si="9"/>
        <v>13.110344827586207</v>
      </c>
      <c r="AC17" s="12">
        <v>999</v>
      </c>
      <c r="AD17" s="2"/>
      <c r="AE17" s="2"/>
      <c r="AF17" s="2"/>
      <c r="AG17" s="3"/>
      <c r="AH17" s="3"/>
      <c r="AI17" s="3"/>
      <c r="AJ17" s="3"/>
      <c r="AK17" s="3"/>
      <c r="AL17" s="3"/>
      <c r="AM17" s="6">
        <f t="shared" si="10"/>
        <v>999</v>
      </c>
      <c r="AN17" s="10">
        <f t="shared" si="11"/>
        <v>0</v>
      </c>
      <c r="AO17" s="3">
        <f t="shared" si="12"/>
        <v>0</v>
      </c>
      <c r="AP17" s="11">
        <f t="shared" si="13"/>
        <v>999</v>
      </c>
      <c r="AQ17" s="44">
        <f t="shared" si="14"/>
        <v>5.0780780780780788</v>
      </c>
      <c r="AR17" s="12">
        <v>999</v>
      </c>
      <c r="AS17" s="2"/>
      <c r="AT17" s="2"/>
      <c r="AU17" s="3"/>
      <c r="AV17" s="3"/>
      <c r="AW17" s="3"/>
      <c r="AX17" s="3"/>
      <c r="AY17" s="3"/>
      <c r="AZ17" s="3"/>
      <c r="BA17" s="6">
        <f t="shared" si="15"/>
        <v>999</v>
      </c>
      <c r="BB17" s="10">
        <f t="shared" si="16"/>
        <v>0</v>
      </c>
      <c r="BC17" s="3">
        <f t="shared" si="17"/>
        <v>0</v>
      </c>
      <c r="BD17" s="11">
        <f t="shared" si="18"/>
        <v>999</v>
      </c>
      <c r="BE17" s="44">
        <f t="shared" si="19"/>
        <v>1.4034034034034033</v>
      </c>
      <c r="BF17" s="12">
        <v>34.86</v>
      </c>
      <c r="BG17" s="2"/>
      <c r="BH17" s="2"/>
      <c r="BI17" s="3">
        <v>0</v>
      </c>
      <c r="BJ17" s="3"/>
      <c r="BK17" s="3"/>
      <c r="BL17" s="3"/>
      <c r="BM17" s="3"/>
      <c r="BN17" s="3"/>
      <c r="BO17" s="6">
        <f t="shared" si="20"/>
        <v>34.86</v>
      </c>
      <c r="BP17" s="10">
        <f t="shared" si="21"/>
        <v>0</v>
      </c>
      <c r="BQ17" s="3">
        <f t="shared" si="22"/>
        <v>0</v>
      </c>
      <c r="BR17" s="33">
        <f t="shared" si="23"/>
        <v>34.86</v>
      </c>
      <c r="BS17" s="44">
        <f t="shared" si="24"/>
        <v>66.953528399311537</v>
      </c>
      <c r="BT17" s="12">
        <v>79.209999999999994</v>
      </c>
      <c r="BU17" s="2"/>
      <c r="BV17" s="2"/>
      <c r="BW17" s="3">
        <v>1</v>
      </c>
      <c r="BX17" s="3"/>
      <c r="BY17" s="3"/>
      <c r="BZ17" s="3"/>
      <c r="CA17" s="3"/>
      <c r="CB17" s="3"/>
      <c r="CC17" s="6">
        <f t="shared" si="25"/>
        <v>79.209999999999994</v>
      </c>
      <c r="CD17" s="10">
        <f t="shared" si="26"/>
        <v>1</v>
      </c>
      <c r="CE17" s="3">
        <f t="shared" si="27"/>
        <v>0</v>
      </c>
      <c r="CF17" s="11">
        <f t="shared" si="28"/>
        <v>80.209999999999994</v>
      </c>
      <c r="CG17" s="44">
        <f t="shared" si="29"/>
        <v>71.275402069567392</v>
      </c>
      <c r="CH17" s="12"/>
      <c r="CI17" s="2"/>
      <c r="CJ17" s="3"/>
      <c r="CK17" s="3"/>
      <c r="CL17" s="3"/>
      <c r="CM17" s="3"/>
      <c r="CN17" s="3"/>
      <c r="CO17" s="6">
        <f t="shared" si="30"/>
        <v>0</v>
      </c>
      <c r="CP17" s="10">
        <f t="shared" si="31"/>
        <v>0</v>
      </c>
      <c r="CQ17" s="3">
        <f t="shared" si="32"/>
        <v>0</v>
      </c>
      <c r="CR17" s="11">
        <f t="shared" si="33"/>
        <v>0</v>
      </c>
      <c r="CS17" s="12"/>
      <c r="CT17" s="2"/>
      <c r="CU17" s="3"/>
      <c r="CV17" s="3"/>
      <c r="CW17" s="3"/>
      <c r="CX17" s="3"/>
      <c r="CY17" s="3"/>
      <c r="CZ17" s="6">
        <f t="shared" si="34"/>
        <v>0</v>
      </c>
      <c r="DA17" s="10">
        <f t="shared" si="35"/>
        <v>0</v>
      </c>
      <c r="DB17" s="3">
        <f t="shared" si="36"/>
        <v>0</v>
      </c>
      <c r="DC17" s="11">
        <f t="shared" si="37"/>
        <v>0</v>
      </c>
      <c r="DD17" s="12"/>
      <c r="DE17" s="2"/>
      <c r="DF17" s="3"/>
      <c r="DG17" s="3"/>
      <c r="DH17" s="3"/>
      <c r="DI17" s="3"/>
      <c r="DJ17" s="3"/>
      <c r="DK17" s="6">
        <f t="shared" si="38"/>
        <v>0</v>
      </c>
      <c r="DL17" s="10">
        <f t="shared" si="39"/>
        <v>0</v>
      </c>
      <c r="DM17" s="3">
        <f t="shared" si="40"/>
        <v>0</v>
      </c>
      <c r="DN17" s="11">
        <f t="shared" si="41"/>
        <v>0</v>
      </c>
    </row>
    <row r="18" spans="1:118" ht="15" x14ac:dyDescent="0.2">
      <c r="A18" s="14"/>
      <c r="B18" s="14"/>
      <c r="C18" s="8"/>
      <c r="D18" s="31"/>
      <c r="E18" s="30"/>
      <c r="F18" s="45"/>
      <c r="G18" s="29"/>
      <c r="H18" s="22"/>
      <c r="I18" s="7"/>
      <c r="J18" s="24"/>
      <c r="K18" s="12"/>
      <c r="L18" s="2"/>
      <c r="M18" s="2"/>
      <c r="N18" s="2"/>
      <c r="O18" s="2"/>
      <c r="P18" s="2"/>
      <c r="Q18" s="2"/>
      <c r="R18" s="3"/>
      <c r="S18" s="3"/>
      <c r="T18" s="3"/>
      <c r="U18" s="3"/>
      <c r="V18" s="3"/>
      <c r="W18" s="13"/>
      <c r="X18" s="6"/>
      <c r="Y18" s="10"/>
      <c r="Z18" s="3"/>
      <c r="AA18" s="33"/>
      <c r="AB18" s="44"/>
      <c r="AC18" s="12"/>
      <c r="AD18" s="2"/>
      <c r="AE18" s="2"/>
      <c r="AF18" s="2"/>
      <c r="AG18" s="3"/>
      <c r="AH18" s="3"/>
      <c r="AI18" s="3"/>
      <c r="AJ18" s="3"/>
      <c r="AK18" s="3"/>
      <c r="AL18" s="3"/>
      <c r="AM18" s="6"/>
      <c r="AN18" s="10"/>
      <c r="AO18" s="3"/>
      <c r="AP18" s="11"/>
      <c r="AQ18" s="44"/>
      <c r="AR18" s="12"/>
      <c r="AS18" s="2"/>
      <c r="AT18" s="2"/>
      <c r="AU18" s="3"/>
      <c r="AV18" s="3"/>
      <c r="AW18" s="3"/>
      <c r="AX18" s="3"/>
      <c r="AY18" s="3"/>
      <c r="AZ18" s="3"/>
      <c r="BA18" s="6"/>
      <c r="BB18" s="10"/>
      <c r="BC18" s="3"/>
      <c r="BD18" s="11"/>
      <c r="BE18" s="44"/>
      <c r="BF18" s="12"/>
      <c r="BG18" s="2"/>
      <c r="BH18" s="2"/>
      <c r="BI18" s="3"/>
      <c r="BJ18" s="3"/>
      <c r="BK18" s="3"/>
      <c r="BL18" s="3"/>
      <c r="BM18" s="3"/>
      <c r="BN18" s="3"/>
      <c r="BO18" s="6"/>
      <c r="BP18" s="10"/>
      <c r="BQ18" s="3"/>
      <c r="BR18" s="33"/>
      <c r="BS18" s="44"/>
      <c r="BT18" s="12"/>
      <c r="BU18" s="2"/>
      <c r="BV18" s="2"/>
      <c r="BW18" s="3"/>
      <c r="BX18" s="3"/>
      <c r="BY18" s="3"/>
      <c r="BZ18" s="3"/>
      <c r="CA18" s="3"/>
      <c r="CB18" s="3"/>
      <c r="CC18" s="6"/>
      <c r="CD18" s="10"/>
      <c r="CE18" s="3"/>
      <c r="CF18" s="11"/>
      <c r="CG18" s="44"/>
      <c r="CH18" s="12"/>
      <c r="CI18" s="2"/>
      <c r="CJ18" s="3"/>
      <c r="CK18" s="3"/>
      <c r="CL18" s="3"/>
      <c r="CM18" s="3"/>
      <c r="CN18" s="3"/>
      <c r="CO18" s="6"/>
      <c r="CP18" s="10"/>
      <c r="CQ18" s="3"/>
      <c r="CR18" s="11"/>
      <c r="CS18" s="12"/>
      <c r="CT18" s="2"/>
      <c r="CU18" s="3"/>
      <c r="CV18" s="3"/>
      <c r="CW18" s="3"/>
      <c r="CX18" s="3"/>
      <c r="CY18" s="3"/>
      <c r="CZ18" s="6"/>
      <c r="DA18" s="10"/>
      <c r="DB18" s="3"/>
      <c r="DC18" s="11"/>
      <c r="DD18" s="12"/>
      <c r="DE18" s="2"/>
      <c r="DF18" s="3"/>
      <c r="DG18" s="3"/>
      <c r="DH18" s="3"/>
      <c r="DI18" s="3"/>
      <c r="DJ18" s="3"/>
      <c r="DK18" s="6"/>
      <c r="DL18" s="10"/>
      <c r="DM18" s="3"/>
      <c r="DN18" s="11"/>
    </row>
    <row r="19" spans="1:118" ht="15" x14ac:dyDescent="0.2">
      <c r="A19" s="14"/>
      <c r="B19" s="14"/>
      <c r="C19" s="35" t="s">
        <v>43</v>
      </c>
      <c r="D19" s="9"/>
      <c r="E19" s="30"/>
      <c r="F19" s="45"/>
      <c r="G19" s="29"/>
      <c r="H19" s="22"/>
      <c r="I19" s="7"/>
      <c r="J19" s="24"/>
      <c r="K19" s="12"/>
      <c r="L19" s="2"/>
      <c r="M19" s="2"/>
      <c r="N19" s="2"/>
      <c r="O19" s="2"/>
      <c r="P19" s="2"/>
      <c r="Q19" s="2"/>
      <c r="R19" s="3"/>
      <c r="S19" s="3"/>
      <c r="T19" s="3"/>
      <c r="U19" s="3"/>
      <c r="V19" s="3"/>
      <c r="W19" s="13"/>
      <c r="X19" s="6"/>
      <c r="Y19" s="10"/>
      <c r="Z19" s="3"/>
      <c r="AA19" s="11"/>
      <c r="AB19" s="44"/>
      <c r="AC19" s="12"/>
      <c r="AD19" s="2"/>
      <c r="AE19" s="2"/>
      <c r="AF19" s="2"/>
      <c r="AG19" s="3"/>
      <c r="AH19" s="3"/>
      <c r="AI19" s="3"/>
      <c r="AJ19" s="3"/>
      <c r="AK19" s="3"/>
      <c r="AL19" s="3"/>
      <c r="AM19" s="6"/>
      <c r="AN19" s="10"/>
      <c r="AO19" s="3"/>
      <c r="AP19" s="11"/>
      <c r="AQ19" s="44"/>
      <c r="AR19" s="12"/>
      <c r="AS19" s="2"/>
      <c r="AT19" s="2"/>
      <c r="AU19" s="3"/>
      <c r="AV19" s="3"/>
      <c r="AW19" s="3"/>
      <c r="AX19" s="3"/>
      <c r="AY19" s="3"/>
      <c r="AZ19" s="3"/>
      <c r="BA19" s="6"/>
      <c r="BB19" s="10"/>
      <c r="BC19" s="3"/>
      <c r="BD19" s="33"/>
      <c r="BE19" s="44"/>
      <c r="BF19" s="12"/>
      <c r="BG19" s="2"/>
      <c r="BH19" s="2"/>
      <c r="BI19" s="3"/>
      <c r="BJ19" s="3"/>
      <c r="BK19" s="3"/>
      <c r="BL19" s="3"/>
      <c r="BM19" s="3"/>
      <c r="BN19" s="3"/>
      <c r="BO19" s="6"/>
      <c r="BP19" s="10"/>
      <c r="BQ19" s="3"/>
      <c r="BR19" s="11"/>
      <c r="BS19" s="44"/>
      <c r="BT19" s="12"/>
      <c r="BU19" s="2"/>
      <c r="BV19" s="2"/>
      <c r="BW19" s="3"/>
      <c r="BX19" s="3"/>
      <c r="BY19" s="3"/>
      <c r="BZ19" s="3"/>
      <c r="CA19" s="3"/>
      <c r="CB19" s="3"/>
      <c r="CC19" s="6"/>
      <c r="CD19" s="10"/>
      <c r="CE19" s="3"/>
      <c r="CF19" s="11"/>
      <c r="CG19" s="44"/>
      <c r="CH19" s="12"/>
      <c r="CI19" s="2"/>
      <c r="CJ19" s="3"/>
      <c r="CK19" s="3"/>
      <c r="CL19" s="3"/>
      <c r="CM19" s="3"/>
      <c r="CN19" s="3"/>
      <c r="CO19" s="6"/>
      <c r="CP19" s="10"/>
      <c r="CQ19" s="3"/>
      <c r="CR19" s="11"/>
      <c r="CS19" s="12"/>
      <c r="CT19" s="2"/>
      <c r="CU19" s="3"/>
      <c r="CV19" s="3"/>
      <c r="CW19" s="3"/>
      <c r="CX19" s="3"/>
      <c r="CY19" s="3"/>
      <c r="CZ19" s="6"/>
      <c r="DA19" s="10"/>
      <c r="DB19" s="3"/>
      <c r="DC19" s="11"/>
      <c r="DD19" s="12"/>
      <c r="DE19" s="2"/>
      <c r="DF19" s="3"/>
      <c r="DG19" s="3"/>
      <c r="DH19" s="3"/>
      <c r="DI19" s="3"/>
      <c r="DJ19" s="3"/>
      <c r="DK19" s="6"/>
      <c r="DL19" s="10"/>
      <c r="DM19" s="3"/>
      <c r="DN19" s="11"/>
    </row>
    <row r="20" spans="1:118" ht="15" x14ac:dyDescent="0.2">
      <c r="A20" s="14">
        <v>1</v>
      </c>
      <c r="B20" s="14">
        <v>1</v>
      </c>
      <c r="C20" s="8" t="s">
        <v>75</v>
      </c>
      <c r="D20" s="31" t="s">
        <v>32</v>
      </c>
      <c r="E20" s="30" t="s">
        <v>42</v>
      </c>
      <c r="F20" s="45">
        <f t="shared" ref="F20:F43" si="42" xml:space="preserve"> AB20+AQ20+BE20+BS20+CG20</f>
        <v>421.68440279077629</v>
      </c>
      <c r="G20" s="29">
        <f t="shared" ref="G20:G43" si="43">H20+I20+J20</f>
        <v>214.22000000000003</v>
      </c>
      <c r="H20" s="22">
        <f t="shared" ref="H20:H43" si="44">X20+AM20+BA20+BO20+CC20+CO20+CZ20+DK20</f>
        <v>184.22000000000003</v>
      </c>
      <c r="I20" s="7">
        <f t="shared" ref="I20:I43" si="45">Z20+AO20+BC20+BQ20+CE20+CQ20+DB20+DM20</f>
        <v>0</v>
      </c>
      <c r="J20" s="24">
        <f t="shared" ref="J20:J43" si="46">R20+AG20+AU20+BI20+BW20+CJ20+CU20+DF20</f>
        <v>30</v>
      </c>
      <c r="K20" s="12">
        <v>38.020000000000003</v>
      </c>
      <c r="L20" s="2"/>
      <c r="M20" s="2"/>
      <c r="N20" s="2"/>
      <c r="O20" s="2"/>
      <c r="P20" s="2"/>
      <c r="Q20" s="2"/>
      <c r="R20" s="3">
        <v>0</v>
      </c>
      <c r="S20" s="3"/>
      <c r="T20" s="3"/>
      <c r="U20" s="3"/>
      <c r="V20" s="3"/>
      <c r="W20" s="13"/>
      <c r="X20" s="6">
        <f t="shared" ref="X20:X43" si="47">K20+L20+M20+N20+O20+P20+Q20</f>
        <v>38.020000000000003</v>
      </c>
      <c r="Y20" s="10">
        <f t="shared" ref="Y20:Y43" si="48">R20</f>
        <v>0</v>
      </c>
      <c r="Z20" s="3">
        <f t="shared" ref="Z20:Z43" si="49">(S20*5)+(T20*10)+(U20*15)+(V20*10)+(W20*20)</f>
        <v>0</v>
      </c>
      <c r="AA20" s="33">
        <f t="shared" ref="AA20:AA43" si="50">X20+Y20+Z20</f>
        <v>38.020000000000003</v>
      </c>
      <c r="AB20" s="44">
        <f t="shared" ref="AB20:AB43" si="51">(MIN(AA$5:AA$46)/AA20)*100</f>
        <v>100</v>
      </c>
      <c r="AC20" s="12">
        <v>22.68</v>
      </c>
      <c r="AD20" s="2">
        <v>24.7</v>
      </c>
      <c r="AE20" s="2"/>
      <c r="AF20" s="2"/>
      <c r="AG20" s="3">
        <v>16</v>
      </c>
      <c r="AH20" s="3"/>
      <c r="AI20" s="3"/>
      <c r="AJ20" s="3"/>
      <c r="AK20" s="3"/>
      <c r="AL20" s="3"/>
      <c r="AM20" s="6">
        <f t="shared" ref="AM20:AM43" si="52">AC20+AD20+AE20+AF20</f>
        <v>47.379999999999995</v>
      </c>
      <c r="AN20" s="10">
        <f t="shared" ref="AN20:AN43" si="53">AG20</f>
        <v>16</v>
      </c>
      <c r="AO20" s="3">
        <f t="shared" ref="AO20:AO43" si="54">(AH20*5)+(AI20*10)+(AJ20*15)+(AK20*10)+(AL20*20)</f>
        <v>0</v>
      </c>
      <c r="AP20" s="11">
        <f t="shared" ref="AP20:AP43" si="55">AM20+AN20+AO20</f>
        <v>63.379999999999995</v>
      </c>
      <c r="AQ20" s="44">
        <f t="shared" ref="AQ20:AQ43" si="56">(MIN(AP$5:AP$46)/AP20)*100</f>
        <v>80.041022404544037</v>
      </c>
      <c r="AR20" s="12">
        <v>15.69</v>
      </c>
      <c r="AS20" s="2"/>
      <c r="AT20" s="2"/>
      <c r="AU20" s="3">
        <v>3</v>
      </c>
      <c r="AV20" s="3"/>
      <c r="AW20" s="3"/>
      <c r="AX20" s="3"/>
      <c r="AY20" s="3"/>
      <c r="AZ20" s="3"/>
      <c r="BA20" s="6">
        <f t="shared" ref="BA20:BA43" si="57">AR20+AS20+AT20</f>
        <v>15.69</v>
      </c>
      <c r="BB20" s="10">
        <f t="shared" ref="BB20:BB43" si="58">AU20</f>
        <v>3</v>
      </c>
      <c r="BC20" s="3">
        <f t="shared" ref="BC20:BC43" si="59">(AV20*5)+(AW20*10)+(AX20*15)+(AY20*10)+(AZ20*20)</f>
        <v>0</v>
      </c>
      <c r="BD20" s="11">
        <f t="shared" ref="BD20:BD43" si="60">BA20+BB20+BC20</f>
        <v>18.689999999999998</v>
      </c>
      <c r="BE20" s="44">
        <f t="shared" ref="BE20:BE43" si="61">(MIN(BD$5:BD$46)/BD20)*100</f>
        <v>75.013376136971658</v>
      </c>
      <c r="BF20" s="12">
        <v>27.27</v>
      </c>
      <c r="BG20" s="2"/>
      <c r="BH20" s="2"/>
      <c r="BI20" s="3">
        <v>3</v>
      </c>
      <c r="BJ20" s="3"/>
      <c r="BK20" s="3"/>
      <c r="BL20" s="3"/>
      <c r="BM20" s="3"/>
      <c r="BN20" s="3"/>
      <c r="BO20" s="6">
        <f t="shared" ref="BO20:BO43" si="62">BF20+BG20+BH20</f>
        <v>27.27</v>
      </c>
      <c r="BP20" s="10">
        <f t="shared" ref="BP20:BP43" si="63">BI20</f>
        <v>3</v>
      </c>
      <c r="BQ20" s="3">
        <f t="shared" ref="BQ20:BQ43" si="64">(BJ20*5)+(BK20*10)+(BL20*15)+(BM20*10)+(BN20*20)</f>
        <v>0</v>
      </c>
      <c r="BR20" s="33">
        <f t="shared" ref="BR20:BR43" si="65">BO20+BP20+BQ20</f>
        <v>30.27</v>
      </c>
      <c r="BS20" s="44">
        <f t="shared" ref="BS20:BS43" si="66">(MIN(BR$5:BR$46)/BR20)*100</f>
        <v>77.106045589692769</v>
      </c>
      <c r="BT20" s="12">
        <v>55.86</v>
      </c>
      <c r="BU20" s="2"/>
      <c r="BV20" s="2"/>
      <c r="BW20" s="3">
        <v>8</v>
      </c>
      <c r="BX20" s="3"/>
      <c r="BY20" s="3"/>
      <c r="BZ20" s="3"/>
      <c r="CA20" s="3"/>
      <c r="CB20" s="3"/>
      <c r="CC20" s="6">
        <f t="shared" ref="CC20:CC43" si="67">BT20+BU20+BV20</f>
        <v>55.86</v>
      </c>
      <c r="CD20" s="10">
        <f t="shared" ref="CD20:CD43" si="68">BW20</f>
        <v>8</v>
      </c>
      <c r="CE20" s="3">
        <f t="shared" ref="CE20:CE43" si="69">(BX20*5)+(BY20*10)+(BZ20*15)+(CA20*10)+(CB20*20)</f>
        <v>0</v>
      </c>
      <c r="CF20" s="11">
        <f t="shared" ref="CF20:CF43" si="70">CC20+CD20+CE20</f>
        <v>63.86</v>
      </c>
      <c r="CG20" s="44">
        <f t="shared" ref="CG20:CG43" si="71">(MIN(CF$5:CF$46)/CF20)*100</f>
        <v>89.523958659567811</v>
      </c>
      <c r="CH20" s="12"/>
      <c r="CI20" s="2"/>
      <c r="CJ20" s="3"/>
      <c r="CK20" s="3"/>
      <c r="CL20" s="3"/>
      <c r="CM20" s="3"/>
      <c r="CN20" s="3"/>
      <c r="CO20" s="6">
        <f t="shared" ref="CO20:CO43" si="72">CH20+CI20</f>
        <v>0</v>
      </c>
      <c r="CP20" s="10">
        <f t="shared" ref="CP20:CP43" si="73">CI20</f>
        <v>0</v>
      </c>
      <c r="CQ20" s="3">
        <f t="shared" ref="CQ20:CQ43" si="74">(CK20*3)+(CL20*5)+(CM20*5)+(CN20*20)</f>
        <v>0</v>
      </c>
      <c r="CR20" s="11">
        <f t="shared" ref="CR20:CR43" si="75">CO20+CP20+CQ20</f>
        <v>0</v>
      </c>
      <c r="CS20" s="12"/>
      <c r="CT20" s="2"/>
      <c r="CU20" s="3"/>
      <c r="CV20" s="3"/>
      <c r="CW20" s="3"/>
      <c r="CX20" s="3"/>
      <c r="CY20" s="3"/>
      <c r="CZ20" s="6">
        <f t="shared" ref="CZ20:CZ43" si="76">CS20+CT20</f>
        <v>0</v>
      </c>
      <c r="DA20" s="10">
        <f t="shared" ref="DA20:DA43" si="77">CT20</f>
        <v>0</v>
      </c>
      <c r="DB20" s="3">
        <f t="shared" ref="DB20:DB43" si="78">(CV20*3)+(CW20*5)+(CX20*5)+(CY20*20)</f>
        <v>0</v>
      </c>
      <c r="DC20" s="11">
        <f t="shared" ref="DC20:DC43" si="79">CZ20+DA20+DB20</f>
        <v>0</v>
      </c>
      <c r="DD20" s="12"/>
      <c r="DE20" s="2"/>
      <c r="DF20" s="3"/>
      <c r="DG20" s="3"/>
      <c r="DH20" s="3"/>
      <c r="DI20" s="3"/>
      <c r="DJ20" s="3"/>
      <c r="DK20" s="6">
        <f t="shared" ref="DK20:DK43" si="80">DD20+DE20</f>
        <v>0</v>
      </c>
      <c r="DL20" s="10">
        <f t="shared" ref="DL20:DL43" si="81">DE20</f>
        <v>0</v>
      </c>
      <c r="DM20" s="3">
        <f t="shared" ref="DM20:DM43" si="82">(DG20*3)+(DH20*5)+(DI20*5)+(DJ20*20)</f>
        <v>0</v>
      </c>
      <c r="DN20" s="11">
        <f t="shared" ref="DN20:DN43" si="83">DK20+DL20+DM20</f>
        <v>0</v>
      </c>
    </row>
    <row r="21" spans="1:118" ht="15" x14ac:dyDescent="0.2">
      <c r="A21" s="14">
        <v>2</v>
      </c>
      <c r="B21" s="14">
        <v>2</v>
      </c>
      <c r="C21" s="8" t="s">
        <v>79</v>
      </c>
      <c r="D21" s="31" t="s">
        <v>32</v>
      </c>
      <c r="E21" s="30" t="s">
        <v>42</v>
      </c>
      <c r="F21" s="45">
        <f t="shared" si="42"/>
        <v>419.01565152030668</v>
      </c>
      <c r="G21" s="29">
        <f t="shared" si="43"/>
        <v>218.01999999999998</v>
      </c>
      <c r="H21" s="22">
        <f t="shared" si="44"/>
        <v>204.01999999999998</v>
      </c>
      <c r="I21" s="7">
        <f t="shared" si="45"/>
        <v>0</v>
      </c>
      <c r="J21" s="24">
        <f t="shared" si="46"/>
        <v>14</v>
      </c>
      <c r="K21" s="12">
        <v>46.17</v>
      </c>
      <c r="L21" s="2"/>
      <c r="M21" s="2"/>
      <c r="N21" s="2"/>
      <c r="O21" s="2"/>
      <c r="P21" s="2"/>
      <c r="Q21" s="2"/>
      <c r="R21" s="3">
        <v>0</v>
      </c>
      <c r="S21" s="3"/>
      <c r="T21" s="3"/>
      <c r="U21" s="3"/>
      <c r="V21" s="3"/>
      <c r="W21" s="13"/>
      <c r="X21" s="6">
        <f t="shared" si="47"/>
        <v>46.17</v>
      </c>
      <c r="Y21" s="10">
        <f t="shared" si="48"/>
        <v>0</v>
      </c>
      <c r="Z21" s="3">
        <f t="shared" si="49"/>
        <v>0</v>
      </c>
      <c r="AA21" s="33">
        <f t="shared" si="50"/>
        <v>46.17</v>
      </c>
      <c r="AB21" s="44">
        <f t="shared" si="51"/>
        <v>82.34784492094434</v>
      </c>
      <c r="AC21" s="12">
        <v>30.03</v>
      </c>
      <c r="AD21" s="2">
        <v>20.66</v>
      </c>
      <c r="AE21" s="2"/>
      <c r="AF21" s="2"/>
      <c r="AG21" s="3">
        <v>4</v>
      </c>
      <c r="AH21" s="3"/>
      <c r="AI21" s="3"/>
      <c r="AJ21" s="3"/>
      <c r="AK21" s="3"/>
      <c r="AL21" s="3"/>
      <c r="AM21" s="6">
        <f t="shared" si="52"/>
        <v>50.69</v>
      </c>
      <c r="AN21" s="10">
        <f t="shared" si="53"/>
        <v>4</v>
      </c>
      <c r="AO21" s="3">
        <f t="shared" si="54"/>
        <v>0</v>
      </c>
      <c r="AP21" s="11">
        <f t="shared" si="55"/>
        <v>54.69</v>
      </c>
      <c r="AQ21" s="44">
        <f t="shared" si="56"/>
        <v>92.759188151398803</v>
      </c>
      <c r="AR21" s="12">
        <v>15</v>
      </c>
      <c r="AS21" s="2"/>
      <c r="AT21" s="2"/>
      <c r="AU21" s="3">
        <v>1</v>
      </c>
      <c r="AV21" s="3"/>
      <c r="AW21" s="3"/>
      <c r="AX21" s="3"/>
      <c r="AY21" s="3"/>
      <c r="AZ21" s="3"/>
      <c r="BA21" s="6">
        <f t="shared" si="57"/>
        <v>15</v>
      </c>
      <c r="BB21" s="10">
        <f t="shared" si="58"/>
        <v>1</v>
      </c>
      <c r="BC21" s="3">
        <f t="shared" si="59"/>
        <v>0</v>
      </c>
      <c r="BD21" s="11">
        <f t="shared" si="60"/>
        <v>16</v>
      </c>
      <c r="BE21" s="44">
        <f t="shared" si="61"/>
        <v>87.625</v>
      </c>
      <c r="BF21" s="12">
        <v>30.4</v>
      </c>
      <c r="BG21" s="2"/>
      <c r="BH21" s="2"/>
      <c r="BI21" s="3">
        <v>1</v>
      </c>
      <c r="BJ21" s="3"/>
      <c r="BK21" s="3"/>
      <c r="BL21" s="3"/>
      <c r="BM21" s="3"/>
      <c r="BN21" s="3"/>
      <c r="BO21" s="6">
        <f t="shared" si="62"/>
        <v>30.4</v>
      </c>
      <c r="BP21" s="10">
        <f t="shared" si="63"/>
        <v>1</v>
      </c>
      <c r="BQ21" s="3">
        <f t="shared" si="64"/>
        <v>0</v>
      </c>
      <c r="BR21" s="33">
        <f t="shared" si="65"/>
        <v>31.4</v>
      </c>
      <c r="BS21" s="44">
        <f t="shared" si="66"/>
        <v>74.331210191082803</v>
      </c>
      <c r="BT21" s="12">
        <v>61.76</v>
      </c>
      <c r="BU21" s="2"/>
      <c r="BV21" s="2"/>
      <c r="BW21" s="3">
        <v>8</v>
      </c>
      <c r="BX21" s="3"/>
      <c r="BY21" s="3"/>
      <c r="BZ21" s="3"/>
      <c r="CA21" s="3"/>
      <c r="CB21" s="3"/>
      <c r="CC21" s="6">
        <f t="shared" si="67"/>
        <v>61.76</v>
      </c>
      <c r="CD21" s="10">
        <f t="shared" si="68"/>
        <v>8</v>
      </c>
      <c r="CE21" s="3">
        <f t="shared" si="69"/>
        <v>0</v>
      </c>
      <c r="CF21" s="11">
        <f t="shared" si="70"/>
        <v>69.759999999999991</v>
      </c>
      <c r="CG21" s="44">
        <f t="shared" si="71"/>
        <v>81.952408256880744</v>
      </c>
      <c r="CH21" s="12"/>
      <c r="CI21" s="2"/>
      <c r="CJ21" s="3"/>
      <c r="CK21" s="3"/>
      <c r="CL21" s="3"/>
      <c r="CM21" s="3"/>
      <c r="CN21" s="3"/>
      <c r="CO21" s="6">
        <f t="shared" si="72"/>
        <v>0</v>
      </c>
      <c r="CP21" s="10">
        <f t="shared" si="73"/>
        <v>0</v>
      </c>
      <c r="CQ21" s="3">
        <f t="shared" si="74"/>
        <v>0</v>
      </c>
      <c r="CR21" s="11">
        <f t="shared" si="75"/>
        <v>0</v>
      </c>
      <c r="CS21" s="12"/>
      <c r="CT21" s="2"/>
      <c r="CU21" s="3"/>
      <c r="CV21" s="3"/>
      <c r="CW21" s="3"/>
      <c r="CX21" s="3"/>
      <c r="CY21" s="3"/>
      <c r="CZ21" s="6">
        <f t="shared" si="76"/>
        <v>0</v>
      </c>
      <c r="DA21" s="10">
        <f t="shared" si="77"/>
        <v>0</v>
      </c>
      <c r="DB21" s="3">
        <f t="shared" si="78"/>
        <v>0</v>
      </c>
      <c r="DC21" s="11">
        <f t="shared" si="79"/>
        <v>0</v>
      </c>
      <c r="DD21" s="12"/>
      <c r="DE21" s="2"/>
      <c r="DF21" s="3"/>
      <c r="DG21" s="3"/>
      <c r="DH21" s="3"/>
      <c r="DI21" s="3"/>
      <c r="DJ21" s="3"/>
      <c r="DK21" s="6">
        <f t="shared" si="80"/>
        <v>0</v>
      </c>
      <c r="DL21" s="10">
        <f t="shared" si="81"/>
        <v>0</v>
      </c>
      <c r="DM21" s="3">
        <f t="shared" si="82"/>
        <v>0</v>
      </c>
      <c r="DN21" s="11">
        <f t="shared" si="83"/>
        <v>0</v>
      </c>
    </row>
    <row r="22" spans="1:118" ht="15" x14ac:dyDescent="0.2">
      <c r="A22" s="14">
        <v>4</v>
      </c>
      <c r="B22" s="14">
        <v>3</v>
      </c>
      <c r="C22" s="8" t="s">
        <v>76</v>
      </c>
      <c r="D22" s="31" t="s">
        <v>32</v>
      </c>
      <c r="E22" s="30" t="s">
        <v>42</v>
      </c>
      <c r="F22" s="45">
        <f t="shared" si="42"/>
        <v>385.80300830673724</v>
      </c>
      <c r="G22" s="29">
        <f t="shared" si="43"/>
        <v>245.35</v>
      </c>
      <c r="H22" s="22">
        <f t="shared" si="44"/>
        <v>178.35</v>
      </c>
      <c r="I22" s="7">
        <f t="shared" si="45"/>
        <v>0</v>
      </c>
      <c r="J22" s="24">
        <f t="shared" si="46"/>
        <v>67</v>
      </c>
      <c r="K22" s="12">
        <v>34.69</v>
      </c>
      <c r="L22" s="2"/>
      <c r="M22" s="2"/>
      <c r="N22" s="2"/>
      <c r="O22" s="2"/>
      <c r="P22" s="2"/>
      <c r="Q22" s="2"/>
      <c r="R22" s="3">
        <v>20</v>
      </c>
      <c r="S22" s="3"/>
      <c r="T22" s="3"/>
      <c r="U22" s="3"/>
      <c r="V22" s="3"/>
      <c r="W22" s="13"/>
      <c r="X22" s="6">
        <f t="shared" si="47"/>
        <v>34.69</v>
      </c>
      <c r="Y22" s="10">
        <f t="shared" si="48"/>
        <v>20</v>
      </c>
      <c r="Z22" s="3">
        <f t="shared" si="49"/>
        <v>0</v>
      </c>
      <c r="AA22" s="33">
        <f t="shared" si="50"/>
        <v>54.69</v>
      </c>
      <c r="AB22" s="44">
        <f t="shared" si="51"/>
        <v>69.519107697933819</v>
      </c>
      <c r="AC22" s="12">
        <v>28.66</v>
      </c>
      <c r="AD22" s="2">
        <v>18.36</v>
      </c>
      <c r="AE22" s="2"/>
      <c r="AF22" s="2"/>
      <c r="AG22" s="3">
        <v>30</v>
      </c>
      <c r="AH22" s="3"/>
      <c r="AI22" s="3"/>
      <c r="AJ22" s="3"/>
      <c r="AK22" s="3"/>
      <c r="AL22" s="3"/>
      <c r="AM22" s="6">
        <f t="shared" si="52"/>
        <v>47.019999999999996</v>
      </c>
      <c r="AN22" s="10">
        <f t="shared" si="53"/>
        <v>30</v>
      </c>
      <c r="AO22" s="3">
        <f t="shared" si="54"/>
        <v>0</v>
      </c>
      <c r="AP22" s="11">
        <f t="shared" si="55"/>
        <v>77.02</v>
      </c>
      <c r="AQ22" s="44">
        <f t="shared" si="56"/>
        <v>65.866008828875621</v>
      </c>
      <c r="AR22" s="12">
        <v>13.96</v>
      </c>
      <c r="AS22" s="2"/>
      <c r="AT22" s="2"/>
      <c r="AU22" s="3">
        <v>1</v>
      </c>
      <c r="AV22" s="3"/>
      <c r="AW22" s="3"/>
      <c r="AX22" s="3"/>
      <c r="AY22" s="3"/>
      <c r="AZ22" s="3"/>
      <c r="BA22" s="6">
        <f t="shared" si="57"/>
        <v>13.96</v>
      </c>
      <c r="BB22" s="10">
        <f t="shared" si="58"/>
        <v>1</v>
      </c>
      <c r="BC22" s="3">
        <f t="shared" si="59"/>
        <v>0</v>
      </c>
      <c r="BD22" s="11">
        <f t="shared" si="60"/>
        <v>14.96</v>
      </c>
      <c r="BE22" s="44">
        <f t="shared" si="61"/>
        <v>93.716577540106954</v>
      </c>
      <c r="BF22" s="12">
        <v>29.55</v>
      </c>
      <c r="BG22" s="2"/>
      <c r="BH22" s="2"/>
      <c r="BI22" s="3">
        <v>5</v>
      </c>
      <c r="BJ22" s="3"/>
      <c r="BK22" s="3"/>
      <c r="BL22" s="3"/>
      <c r="BM22" s="3"/>
      <c r="BN22" s="3"/>
      <c r="BO22" s="6">
        <f t="shared" si="62"/>
        <v>29.55</v>
      </c>
      <c r="BP22" s="10">
        <f t="shared" si="63"/>
        <v>5</v>
      </c>
      <c r="BQ22" s="3">
        <f t="shared" si="64"/>
        <v>0</v>
      </c>
      <c r="BR22" s="33">
        <f t="shared" si="65"/>
        <v>34.549999999999997</v>
      </c>
      <c r="BS22" s="44">
        <f t="shared" si="66"/>
        <v>67.554269175108544</v>
      </c>
      <c r="BT22" s="12">
        <v>53.13</v>
      </c>
      <c r="BU22" s="2"/>
      <c r="BV22" s="2"/>
      <c r="BW22" s="3">
        <v>11</v>
      </c>
      <c r="BX22" s="3"/>
      <c r="BY22" s="3"/>
      <c r="BZ22" s="3"/>
      <c r="CA22" s="3"/>
      <c r="CB22" s="3"/>
      <c r="CC22" s="6">
        <f t="shared" si="67"/>
        <v>53.13</v>
      </c>
      <c r="CD22" s="10">
        <f t="shared" si="68"/>
        <v>11</v>
      </c>
      <c r="CE22" s="3">
        <f t="shared" si="69"/>
        <v>0</v>
      </c>
      <c r="CF22" s="11">
        <f t="shared" si="70"/>
        <v>64.13</v>
      </c>
      <c r="CG22" s="44">
        <f t="shared" si="71"/>
        <v>89.147045064712316</v>
      </c>
      <c r="CH22" s="12"/>
      <c r="CI22" s="2"/>
      <c r="CJ22" s="3"/>
      <c r="CK22" s="3"/>
      <c r="CL22" s="3"/>
      <c r="CM22" s="3"/>
      <c r="CN22" s="3"/>
      <c r="CO22" s="6">
        <f t="shared" si="72"/>
        <v>0</v>
      </c>
      <c r="CP22" s="10">
        <f t="shared" si="73"/>
        <v>0</v>
      </c>
      <c r="CQ22" s="3">
        <f t="shared" si="74"/>
        <v>0</v>
      </c>
      <c r="CR22" s="11">
        <f t="shared" si="75"/>
        <v>0</v>
      </c>
      <c r="CS22" s="12"/>
      <c r="CT22" s="2"/>
      <c r="CU22" s="3"/>
      <c r="CV22" s="3"/>
      <c r="CW22" s="3"/>
      <c r="CX22" s="3"/>
      <c r="CY22" s="3"/>
      <c r="CZ22" s="6">
        <f t="shared" si="76"/>
        <v>0</v>
      </c>
      <c r="DA22" s="10">
        <f t="shared" si="77"/>
        <v>0</v>
      </c>
      <c r="DB22" s="3">
        <f t="shared" si="78"/>
        <v>0</v>
      </c>
      <c r="DC22" s="11">
        <f t="shared" si="79"/>
        <v>0</v>
      </c>
      <c r="DD22" s="12"/>
      <c r="DE22" s="2"/>
      <c r="DF22" s="3"/>
      <c r="DG22" s="3"/>
      <c r="DH22" s="3"/>
      <c r="DI22" s="3"/>
      <c r="DJ22" s="3"/>
      <c r="DK22" s="6">
        <f t="shared" si="80"/>
        <v>0</v>
      </c>
      <c r="DL22" s="10">
        <f t="shared" si="81"/>
        <v>0</v>
      </c>
      <c r="DM22" s="3">
        <f t="shared" si="82"/>
        <v>0</v>
      </c>
      <c r="DN22" s="11">
        <f t="shared" si="83"/>
        <v>0</v>
      </c>
    </row>
    <row r="23" spans="1:118" ht="15" x14ac:dyDescent="0.2">
      <c r="A23" s="14">
        <v>5</v>
      </c>
      <c r="B23" s="14">
        <v>4</v>
      </c>
      <c r="C23" s="8" t="s">
        <v>46</v>
      </c>
      <c r="D23" s="31" t="s">
        <v>32</v>
      </c>
      <c r="E23" s="30" t="s">
        <v>42</v>
      </c>
      <c r="F23" s="45">
        <f t="shared" si="42"/>
        <v>350.40922356175685</v>
      </c>
      <c r="G23" s="29">
        <f t="shared" si="43"/>
        <v>265.25</v>
      </c>
      <c r="H23" s="22">
        <f t="shared" si="44"/>
        <v>211.25</v>
      </c>
      <c r="I23" s="7">
        <f t="shared" si="45"/>
        <v>0</v>
      </c>
      <c r="J23" s="24">
        <f t="shared" si="46"/>
        <v>54</v>
      </c>
      <c r="K23" s="12">
        <v>52.02</v>
      </c>
      <c r="L23" s="2"/>
      <c r="M23" s="2"/>
      <c r="N23" s="2"/>
      <c r="O23" s="2"/>
      <c r="P23" s="2"/>
      <c r="Q23" s="2"/>
      <c r="R23" s="3">
        <v>30</v>
      </c>
      <c r="S23" s="3"/>
      <c r="T23" s="3"/>
      <c r="U23" s="3"/>
      <c r="V23" s="3"/>
      <c r="W23" s="13"/>
      <c r="X23" s="6">
        <f t="shared" si="47"/>
        <v>52.02</v>
      </c>
      <c r="Y23" s="10">
        <f t="shared" si="48"/>
        <v>30</v>
      </c>
      <c r="Z23" s="3">
        <f t="shared" si="49"/>
        <v>0</v>
      </c>
      <c r="AA23" s="33">
        <f t="shared" si="50"/>
        <v>82.02000000000001</v>
      </c>
      <c r="AB23" s="44">
        <f t="shared" si="51"/>
        <v>46.354547671299677</v>
      </c>
      <c r="AC23" s="12">
        <v>23.68</v>
      </c>
      <c r="AD23" s="2">
        <v>29.09</v>
      </c>
      <c r="AE23" s="2"/>
      <c r="AF23" s="2"/>
      <c r="AG23" s="3">
        <v>12</v>
      </c>
      <c r="AH23" s="3"/>
      <c r="AI23" s="3"/>
      <c r="AJ23" s="3"/>
      <c r="AK23" s="3"/>
      <c r="AL23" s="3"/>
      <c r="AM23" s="6">
        <f t="shared" si="52"/>
        <v>52.769999999999996</v>
      </c>
      <c r="AN23" s="10">
        <f t="shared" si="53"/>
        <v>12</v>
      </c>
      <c r="AO23" s="3">
        <f t="shared" si="54"/>
        <v>0</v>
      </c>
      <c r="AP23" s="11">
        <f t="shared" si="55"/>
        <v>64.77</v>
      </c>
      <c r="AQ23" s="44">
        <f t="shared" si="56"/>
        <v>78.323297823066241</v>
      </c>
      <c r="AR23" s="12">
        <v>16.920000000000002</v>
      </c>
      <c r="AS23" s="2"/>
      <c r="AT23" s="2"/>
      <c r="AU23" s="3">
        <v>4</v>
      </c>
      <c r="AV23" s="3"/>
      <c r="AW23" s="3"/>
      <c r="AX23" s="3"/>
      <c r="AY23" s="3"/>
      <c r="AZ23" s="3"/>
      <c r="BA23" s="6">
        <f t="shared" si="57"/>
        <v>16.920000000000002</v>
      </c>
      <c r="BB23" s="10">
        <f t="shared" si="58"/>
        <v>4</v>
      </c>
      <c r="BC23" s="3">
        <f t="shared" si="59"/>
        <v>0</v>
      </c>
      <c r="BD23" s="11">
        <f t="shared" si="60"/>
        <v>20.92</v>
      </c>
      <c r="BE23" s="44">
        <f t="shared" si="61"/>
        <v>67.01720841300191</v>
      </c>
      <c r="BF23" s="12">
        <v>30.85</v>
      </c>
      <c r="BG23" s="2"/>
      <c r="BH23" s="2"/>
      <c r="BI23" s="3">
        <v>3</v>
      </c>
      <c r="BJ23" s="3"/>
      <c r="BK23" s="3"/>
      <c r="BL23" s="3"/>
      <c r="BM23" s="3"/>
      <c r="BN23" s="3"/>
      <c r="BO23" s="6">
        <f t="shared" si="62"/>
        <v>30.85</v>
      </c>
      <c r="BP23" s="10">
        <f t="shared" si="63"/>
        <v>3</v>
      </c>
      <c r="BQ23" s="3">
        <f t="shared" si="64"/>
        <v>0</v>
      </c>
      <c r="BR23" s="33">
        <f t="shared" si="65"/>
        <v>33.85</v>
      </c>
      <c r="BS23" s="44">
        <f t="shared" si="66"/>
        <v>68.951255539143276</v>
      </c>
      <c r="BT23" s="12">
        <v>58.69</v>
      </c>
      <c r="BU23" s="2"/>
      <c r="BV23" s="2"/>
      <c r="BW23" s="3">
        <v>5</v>
      </c>
      <c r="BX23" s="3"/>
      <c r="BY23" s="3"/>
      <c r="BZ23" s="3"/>
      <c r="CA23" s="3"/>
      <c r="CB23" s="3"/>
      <c r="CC23" s="6">
        <f t="shared" si="67"/>
        <v>58.69</v>
      </c>
      <c r="CD23" s="10">
        <f t="shared" si="68"/>
        <v>5</v>
      </c>
      <c r="CE23" s="3">
        <f t="shared" si="69"/>
        <v>0</v>
      </c>
      <c r="CF23" s="11">
        <f t="shared" si="70"/>
        <v>63.69</v>
      </c>
      <c r="CG23" s="44">
        <f t="shared" si="71"/>
        <v>89.762914115245735</v>
      </c>
      <c r="CH23" s="12"/>
      <c r="CI23" s="2"/>
      <c r="CJ23" s="3"/>
      <c r="CK23" s="3"/>
      <c r="CL23" s="3"/>
      <c r="CM23" s="3"/>
      <c r="CN23" s="3"/>
      <c r="CO23" s="6">
        <f t="shared" si="72"/>
        <v>0</v>
      </c>
      <c r="CP23" s="10">
        <f t="shared" si="73"/>
        <v>0</v>
      </c>
      <c r="CQ23" s="3">
        <f t="shared" si="74"/>
        <v>0</v>
      </c>
      <c r="CR23" s="11">
        <f t="shared" si="75"/>
        <v>0</v>
      </c>
      <c r="CS23" s="12"/>
      <c r="CT23" s="2"/>
      <c r="CU23" s="3"/>
      <c r="CV23" s="3"/>
      <c r="CW23" s="3"/>
      <c r="CX23" s="3"/>
      <c r="CY23" s="3"/>
      <c r="CZ23" s="6">
        <f t="shared" si="76"/>
        <v>0</v>
      </c>
      <c r="DA23" s="10">
        <f t="shared" si="77"/>
        <v>0</v>
      </c>
      <c r="DB23" s="3">
        <f t="shared" si="78"/>
        <v>0</v>
      </c>
      <c r="DC23" s="11">
        <f t="shared" si="79"/>
        <v>0</v>
      </c>
      <c r="DD23" s="12"/>
      <c r="DE23" s="2"/>
      <c r="DF23" s="3"/>
      <c r="DG23" s="3"/>
      <c r="DH23" s="3"/>
      <c r="DI23" s="3"/>
      <c r="DJ23" s="3"/>
      <c r="DK23" s="6">
        <f t="shared" si="80"/>
        <v>0</v>
      </c>
      <c r="DL23" s="10">
        <f t="shared" si="81"/>
        <v>0</v>
      </c>
      <c r="DM23" s="3">
        <f t="shared" si="82"/>
        <v>0</v>
      </c>
      <c r="DN23" s="11">
        <f t="shared" si="83"/>
        <v>0</v>
      </c>
    </row>
    <row r="24" spans="1:118" ht="15" x14ac:dyDescent="0.2">
      <c r="A24" s="14">
        <v>6</v>
      </c>
      <c r="B24" s="14">
        <v>5</v>
      </c>
      <c r="C24" s="8" t="s">
        <v>74</v>
      </c>
      <c r="D24" s="31" t="s">
        <v>32</v>
      </c>
      <c r="E24" s="30" t="s">
        <v>42</v>
      </c>
      <c r="F24" s="45">
        <f t="shared" si="42"/>
        <v>338.32308840278239</v>
      </c>
      <c r="G24" s="29">
        <f t="shared" si="43"/>
        <v>293.09000000000003</v>
      </c>
      <c r="H24" s="22">
        <f t="shared" si="44"/>
        <v>224.09</v>
      </c>
      <c r="I24" s="7">
        <f t="shared" si="45"/>
        <v>0</v>
      </c>
      <c r="J24" s="24">
        <f t="shared" si="46"/>
        <v>69</v>
      </c>
      <c r="K24" s="12">
        <v>64.31</v>
      </c>
      <c r="L24" s="2"/>
      <c r="M24" s="2"/>
      <c r="N24" s="2"/>
      <c r="O24" s="2"/>
      <c r="P24" s="2"/>
      <c r="Q24" s="2"/>
      <c r="R24" s="3">
        <v>30</v>
      </c>
      <c r="S24" s="3"/>
      <c r="T24" s="3"/>
      <c r="U24" s="3"/>
      <c r="V24" s="3"/>
      <c r="W24" s="13"/>
      <c r="X24" s="6">
        <f t="shared" si="47"/>
        <v>64.31</v>
      </c>
      <c r="Y24" s="10">
        <f t="shared" si="48"/>
        <v>30</v>
      </c>
      <c r="Z24" s="3">
        <f t="shared" si="49"/>
        <v>0</v>
      </c>
      <c r="AA24" s="33">
        <f t="shared" si="50"/>
        <v>94.31</v>
      </c>
      <c r="AB24" s="44">
        <f t="shared" si="51"/>
        <v>40.313858551585199</v>
      </c>
      <c r="AC24" s="12">
        <v>22.94</v>
      </c>
      <c r="AD24" s="2">
        <v>25.67</v>
      </c>
      <c r="AE24" s="2"/>
      <c r="AF24" s="2"/>
      <c r="AG24" s="3">
        <v>32</v>
      </c>
      <c r="AH24" s="3"/>
      <c r="AI24" s="3"/>
      <c r="AJ24" s="3"/>
      <c r="AK24" s="3"/>
      <c r="AL24" s="3"/>
      <c r="AM24" s="6">
        <f t="shared" si="52"/>
        <v>48.61</v>
      </c>
      <c r="AN24" s="10">
        <f t="shared" si="53"/>
        <v>32</v>
      </c>
      <c r="AO24" s="3">
        <f t="shared" si="54"/>
        <v>0</v>
      </c>
      <c r="AP24" s="11">
        <f t="shared" si="55"/>
        <v>80.61</v>
      </c>
      <c r="AQ24" s="44">
        <f t="shared" si="56"/>
        <v>62.932638630442881</v>
      </c>
      <c r="AR24" s="12">
        <v>17.28</v>
      </c>
      <c r="AS24" s="2"/>
      <c r="AT24" s="2"/>
      <c r="AU24" s="3">
        <v>0</v>
      </c>
      <c r="AV24" s="3"/>
      <c r="AW24" s="3"/>
      <c r="AX24" s="3"/>
      <c r="AY24" s="3"/>
      <c r="AZ24" s="3"/>
      <c r="BA24" s="6">
        <f t="shared" si="57"/>
        <v>17.28</v>
      </c>
      <c r="BB24" s="10">
        <f t="shared" si="58"/>
        <v>0</v>
      </c>
      <c r="BC24" s="3">
        <f t="shared" si="59"/>
        <v>0</v>
      </c>
      <c r="BD24" s="11">
        <f t="shared" si="60"/>
        <v>17.28</v>
      </c>
      <c r="BE24" s="44">
        <f t="shared" si="61"/>
        <v>81.134259259259252</v>
      </c>
      <c r="BF24" s="12">
        <v>31.24</v>
      </c>
      <c r="BG24" s="2"/>
      <c r="BH24" s="2"/>
      <c r="BI24" s="3">
        <v>3</v>
      </c>
      <c r="BJ24" s="3"/>
      <c r="BK24" s="3"/>
      <c r="BL24" s="3"/>
      <c r="BM24" s="3"/>
      <c r="BN24" s="3"/>
      <c r="BO24" s="6">
        <f t="shared" si="62"/>
        <v>31.24</v>
      </c>
      <c r="BP24" s="10">
        <f t="shared" si="63"/>
        <v>3</v>
      </c>
      <c r="BQ24" s="3">
        <f t="shared" si="64"/>
        <v>0</v>
      </c>
      <c r="BR24" s="33">
        <f t="shared" si="65"/>
        <v>34.239999999999995</v>
      </c>
      <c r="BS24" s="44">
        <f t="shared" si="66"/>
        <v>68.1658878504673</v>
      </c>
      <c r="BT24" s="12">
        <v>62.65</v>
      </c>
      <c r="BU24" s="2"/>
      <c r="BV24" s="2"/>
      <c r="BW24" s="3">
        <v>4</v>
      </c>
      <c r="BX24" s="3"/>
      <c r="BY24" s="3"/>
      <c r="BZ24" s="3"/>
      <c r="CA24" s="3"/>
      <c r="CB24" s="3"/>
      <c r="CC24" s="6">
        <f t="shared" si="67"/>
        <v>62.65</v>
      </c>
      <c r="CD24" s="10">
        <f t="shared" si="68"/>
        <v>4</v>
      </c>
      <c r="CE24" s="3">
        <f t="shared" si="69"/>
        <v>0</v>
      </c>
      <c r="CF24" s="11">
        <f t="shared" si="70"/>
        <v>66.650000000000006</v>
      </c>
      <c r="CG24" s="44">
        <f t="shared" si="71"/>
        <v>85.776444111027743</v>
      </c>
      <c r="CH24" s="12"/>
      <c r="CI24" s="2"/>
      <c r="CJ24" s="3"/>
      <c r="CK24" s="3"/>
      <c r="CL24" s="3"/>
      <c r="CM24" s="3"/>
      <c r="CN24" s="3"/>
      <c r="CO24" s="6">
        <f t="shared" si="72"/>
        <v>0</v>
      </c>
      <c r="CP24" s="10">
        <f t="shared" si="73"/>
        <v>0</v>
      </c>
      <c r="CQ24" s="3">
        <f t="shared" si="74"/>
        <v>0</v>
      </c>
      <c r="CR24" s="11">
        <f t="shared" si="75"/>
        <v>0</v>
      </c>
      <c r="CS24" s="12"/>
      <c r="CT24" s="2"/>
      <c r="CU24" s="3"/>
      <c r="CV24" s="3"/>
      <c r="CW24" s="3"/>
      <c r="CX24" s="3"/>
      <c r="CY24" s="3"/>
      <c r="CZ24" s="6">
        <f t="shared" si="76"/>
        <v>0</v>
      </c>
      <c r="DA24" s="10">
        <f t="shared" si="77"/>
        <v>0</v>
      </c>
      <c r="DB24" s="3">
        <f t="shared" si="78"/>
        <v>0</v>
      </c>
      <c r="DC24" s="11">
        <f t="shared" si="79"/>
        <v>0</v>
      </c>
      <c r="DD24" s="12"/>
      <c r="DE24" s="2"/>
      <c r="DF24" s="3"/>
      <c r="DG24" s="3"/>
      <c r="DH24" s="3"/>
      <c r="DI24" s="3"/>
      <c r="DJ24" s="3"/>
      <c r="DK24" s="6">
        <f t="shared" si="80"/>
        <v>0</v>
      </c>
      <c r="DL24" s="10">
        <f t="shared" si="81"/>
        <v>0</v>
      </c>
      <c r="DM24" s="3">
        <f t="shared" si="82"/>
        <v>0</v>
      </c>
      <c r="DN24" s="11">
        <f t="shared" si="83"/>
        <v>0</v>
      </c>
    </row>
    <row r="25" spans="1:118" ht="15" x14ac:dyDescent="0.2">
      <c r="A25" s="14">
        <v>7</v>
      </c>
      <c r="B25" s="14">
        <v>6</v>
      </c>
      <c r="C25" s="8" t="s">
        <v>72</v>
      </c>
      <c r="D25" s="30" t="s">
        <v>32</v>
      </c>
      <c r="E25" s="31" t="s">
        <v>42</v>
      </c>
      <c r="F25" s="45">
        <f t="shared" si="42"/>
        <v>336.45764828396187</v>
      </c>
      <c r="G25" s="29">
        <f t="shared" si="43"/>
        <v>342.91999999999996</v>
      </c>
      <c r="H25" s="22">
        <f t="shared" si="44"/>
        <v>215.92</v>
      </c>
      <c r="I25" s="7">
        <f t="shared" si="45"/>
        <v>0</v>
      </c>
      <c r="J25" s="32">
        <f t="shared" si="46"/>
        <v>127</v>
      </c>
      <c r="K25" s="12">
        <v>66.69</v>
      </c>
      <c r="L25" s="2"/>
      <c r="M25" s="2"/>
      <c r="N25" s="2"/>
      <c r="O25" s="2"/>
      <c r="P25" s="2"/>
      <c r="Q25" s="2"/>
      <c r="R25" s="3">
        <v>100</v>
      </c>
      <c r="S25" s="3"/>
      <c r="T25" s="3"/>
      <c r="U25" s="3"/>
      <c r="V25" s="3"/>
      <c r="W25" s="13"/>
      <c r="X25" s="6">
        <f t="shared" si="47"/>
        <v>66.69</v>
      </c>
      <c r="Y25" s="10">
        <f t="shared" si="48"/>
        <v>100</v>
      </c>
      <c r="Z25" s="3">
        <f t="shared" si="49"/>
        <v>0</v>
      </c>
      <c r="AA25" s="33">
        <f t="shared" si="50"/>
        <v>166.69</v>
      </c>
      <c r="AB25" s="44">
        <f t="shared" si="51"/>
        <v>22.808806767052616</v>
      </c>
      <c r="AC25" s="12">
        <v>19.579999999999998</v>
      </c>
      <c r="AD25" s="2">
        <v>18.77</v>
      </c>
      <c r="AE25" s="2"/>
      <c r="AF25" s="2"/>
      <c r="AG25" s="3">
        <v>18</v>
      </c>
      <c r="AH25" s="3"/>
      <c r="AI25" s="3"/>
      <c r="AJ25" s="3"/>
      <c r="AK25" s="3"/>
      <c r="AL25" s="3"/>
      <c r="AM25" s="6">
        <f t="shared" si="52"/>
        <v>38.349999999999994</v>
      </c>
      <c r="AN25" s="10">
        <f t="shared" si="53"/>
        <v>18</v>
      </c>
      <c r="AO25" s="3">
        <f t="shared" si="54"/>
        <v>0</v>
      </c>
      <c r="AP25" s="11">
        <f t="shared" si="55"/>
        <v>56.349999999999994</v>
      </c>
      <c r="AQ25" s="44">
        <f t="shared" si="56"/>
        <v>90.026619343389541</v>
      </c>
      <c r="AR25" s="12">
        <v>16.29</v>
      </c>
      <c r="AS25" s="2"/>
      <c r="AT25" s="2"/>
      <c r="AU25" s="3">
        <v>5</v>
      </c>
      <c r="AV25" s="3"/>
      <c r="AW25" s="3"/>
      <c r="AX25" s="3"/>
      <c r="AY25" s="3"/>
      <c r="AZ25" s="3"/>
      <c r="BA25" s="6">
        <f t="shared" si="57"/>
        <v>16.29</v>
      </c>
      <c r="BB25" s="10">
        <f t="shared" si="58"/>
        <v>5</v>
      </c>
      <c r="BC25" s="3">
        <f t="shared" si="59"/>
        <v>0</v>
      </c>
      <c r="BD25" s="11">
        <f t="shared" si="60"/>
        <v>21.29</v>
      </c>
      <c r="BE25" s="44">
        <f t="shared" si="61"/>
        <v>65.852512916862381</v>
      </c>
      <c r="BF25" s="12">
        <v>30.15</v>
      </c>
      <c r="BG25" s="2"/>
      <c r="BH25" s="2"/>
      <c r="BI25" s="3">
        <v>3</v>
      </c>
      <c r="BJ25" s="3"/>
      <c r="BK25" s="3"/>
      <c r="BL25" s="3"/>
      <c r="BM25" s="3"/>
      <c r="BN25" s="3"/>
      <c r="BO25" s="6">
        <f t="shared" si="62"/>
        <v>30.15</v>
      </c>
      <c r="BP25" s="10">
        <f t="shared" si="63"/>
        <v>3</v>
      </c>
      <c r="BQ25" s="3">
        <f t="shared" si="64"/>
        <v>0</v>
      </c>
      <c r="BR25" s="33">
        <f t="shared" si="65"/>
        <v>33.15</v>
      </c>
      <c r="BS25" s="44">
        <f t="shared" si="66"/>
        <v>70.407239819004531</v>
      </c>
      <c r="BT25" s="12">
        <v>64.44</v>
      </c>
      <c r="BU25" s="2"/>
      <c r="BV25" s="2"/>
      <c r="BW25" s="3">
        <v>1</v>
      </c>
      <c r="BX25" s="3"/>
      <c r="BY25" s="3"/>
      <c r="BZ25" s="3"/>
      <c r="CA25" s="3"/>
      <c r="CB25" s="3"/>
      <c r="CC25" s="6">
        <f t="shared" si="67"/>
        <v>64.44</v>
      </c>
      <c r="CD25" s="10">
        <f t="shared" si="68"/>
        <v>1</v>
      </c>
      <c r="CE25" s="3">
        <f t="shared" si="69"/>
        <v>0</v>
      </c>
      <c r="CF25" s="11">
        <f t="shared" si="70"/>
        <v>65.44</v>
      </c>
      <c r="CG25" s="44">
        <f t="shared" si="71"/>
        <v>87.362469437652805</v>
      </c>
      <c r="CH25" s="12"/>
      <c r="CI25" s="2"/>
      <c r="CJ25" s="3"/>
      <c r="CK25" s="3"/>
      <c r="CL25" s="3"/>
      <c r="CM25" s="3"/>
      <c r="CN25" s="3"/>
      <c r="CO25" s="6">
        <f t="shared" si="72"/>
        <v>0</v>
      </c>
      <c r="CP25" s="10">
        <f t="shared" si="73"/>
        <v>0</v>
      </c>
      <c r="CQ25" s="3">
        <f t="shared" si="74"/>
        <v>0</v>
      </c>
      <c r="CR25" s="11">
        <f t="shared" si="75"/>
        <v>0</v>
      </c>
      <c r="CS25" s="12"/>
      <c r="CT25" s="2"/>
      <c r="CU25" s="3"/>
      <c r="CV25" s="3"/>
      <c r="CW25" s="3"/>
      <c r="CX25" s="3"/>
      <c r="CY25" s="3"/>
      <c r="CZ25" s="6">
        <f t="shared" si="76"/>
        <v>0</v>
      </c>
      <c r="DA25" s="10">
        <f t="shared" si="77"/>
        <v>0</v>
      </c>
      <c r="DB25" s="3">
        <f t="shared" si="78"/>
        <v>0</v>
      </c>
      <c r="DC25" s="11">
        <f t="shared" si="79"/>
        <v>0</v>
      </c>
      <c r="DD25" s="12"/>
      <c r="DE25" s="2"/>
      <c r="DF25" s="3"/>
      <c r="DG25" s="3"/>
      <c r="DH25" s="3"/>
      <c r="DI25" s="3"/>
      <c r="DJ25" s="3"/>
      <c r="DK25" s="6">
        <f t="shared" si="80"/>
        <v>0</v>
      </c>
      <c r="DL25" s="10">
        <f t="shared" si="81"/>
        <v>0</v>
      </c>
      <c r="DM25" s="3">
        <f t="shared" si="82"/>
        <v>0</v>
      </c>
      <c r="DN25" s="11">
        <f t="shared" si="83"/>
        <v>0</v>
      </c>
    </row>
    <row r="26" spans="1:118" ht="15" x14ac:dyDescent="0.2">
      <c r="A26" s="14">
        <v>9</v>
      </c>
      <c r="B26" s="14">
        <v>7</v>
      </c>
      <c r="C26" s="8" t="s">
        <v>78</v>
      </c>
      <c r="D26" s="31" t="s">
        <v>32</v>
      </c>
      <c r="E26" s="30" t="s">
        <v>42</v>
      </c>
      <c r="F26" s="45">
        <f t="shared" si="42"/>
        <v>328.38710947402797</v>
      </c>
      <c r="G26" s="29">
        <f t="shared" si="43"/>
        <v>293.03999999999996</v>
      </c>
      <c r="H26" s="22">
        <f t="shared" si="44"/>
        <v>207.04</v>
      </c>
      <c r="I26" s="7">
        <f t="shared" si="45"/>
        <v>0</v>
      </c>
      <c r="J26" s="24">
        <f t="shared" si="46"/>
        <v>86</v>
      </c>
      <c r="K26" s="12">
        <v>46.12</v>
      </c>
      <c r="L26" s="2"/>
      <c r="M26" s="2"/>
      <c r="N26" s="2"/>
      <c r="O26" s="2"/>
      <c r="P26" s="2"/>
      <c r="Q26" s="2"/>
      <c r="R26" s="3">
        <v>60</v>
      </c>
      <c r="S26" s="3"/>
      <c r="T26" s="3"/>
      <c r="U26" s="3"/>
      <c r="V26" s="3"/>
      <c r="W26" s="13"/>
      <c r="X26" s="6">
        <f t="shared" si="47"/>
        <v>46.12</v>
      </c>
      <c r="Y26" s="10">
        <f t="shared" si="48"/>
        <v>60</v>
      </c>
      <c r="Z26" s="3">
        <f t="shared" si="49"/>
        <v>0</v>
      </c>
      <c r="AA26" s="33">
        <f t="shared" si="50"/>
        <v>106.12</v>
      </c>
      <c r="AB26" s="44">
        <f t="shared" si="51"/>
        <v>35.827365246890317</v>
      </c>
      <c r="AC26" s="12">
        <v>20.94</v>
      </c>
      <c r="AD26" s="2">
        <v>26.05</v>
      </c>
      <c r="AE26" s="2"/>
      <c r="AF26" s="2"/>
      <c r="AG26" s="3">
        <v>13</v>
      </c>
      <c r="AH26" s="3"/>
      <c r="AI26" s="3"/>
      <c r="AJ26" s="3"/>
      <c r="AK26" s="3"/>
      <c r="AL26" s="3"/>
      <c r="AM26" s="6">
        <f t="shared" si="52"/>
        <v>46.99</v>
      </c>
      <c r="AN26" s="10">
        <f t="shared" si="53"/>
        <v>13</v>
      </c>
      <c r="AO26" s="3">
        <f t="shared" si="54"/>
        <v>0</v>
      </c>
      <c r="AP26" s="11">
        <f t="shared" si="55"/>
        <v>59.99</v>
      </c>
      <c r="AQ26" s="44">
        <f t="shared" si="56"/>
        <v>84.564094015669284</v>
      </c>
      <c r="AR26" s="12">
        <v>17.68</v>
      </c>
      <c r="AS26" s="2"/>
      <c r="AT26" s="2"/>
      <c r="AU26" s="3">
        <v>6</v>
      </c>
      <c r="AV26" s="3"/>
      <c r="AW26" s="3"/>
      <c r="AX26" s="3"/>
      <c r="AY26" s="3"/>
      <c r="AZ26" s="3"/>
      <c r="BA26" s="6">
        <f t="shared" si="57"/>
        <v>17.68</v>
      </c>
      <c r="BB26" s="10">
        <f t="shared" si="58"/>
        <v>6</v>
      </c>
      <c r="BC26" s="3">
        <f t="shared" si="59"/>
        <v>0</v>
      </c>
      <c r="BD26" s="11">
        <f t="shared" si="60"/>
        <v>23.68</v>
      </c>
      <c r="BE26" s="44">
        <f t="shared" si="61"/>
        <v>59.206081081081074</v>
      </c>
      <c r="BF26" s="12">
        <v>36.28</v>
      </c>
      <c r="BG26" s="2"/>
      <c r="BH26" s="2"/>
      <c r="BI26" s="3">
        <v>3</v>
      </c>
      <c r="BJ26" s="3"/>
      <c r="BK26" s="3"/>
      <c r="BL26" s="3"/>
      <c r="BM26" s="3"/>
      <c r="BN26" s="3"/>
      <c r="BO26" s="6">
        <f t="shared" si="62"/>
        <v>36.28</v>
      </c>
      <c r="BP26" s="10">
        <f t="shared" si="63"/>
        <v>3</v>
      </c>
      <c r="BQ26" s="3">
        <f t="shared" si="64"/>
        <v>0</v>
      </c>
      <c r="BR26" s="33">
        <f t="shared" si="65"/>
        <v>39.28</v>
      </c>
      <c r="BS26" s="44">
        <f t="shared" si="66"/>
        <v>59.419551934826885</v>
      </c>
      <c r="BT26" s="12">
        <v>59.97</v>
      </c>
      <c r="BU26" s="2"/>
      <c r="BV26" s="2"/>
      <c r="BW26" s="3">
        <v>4</v>
      </c>
      <c r="BX26" s="3"/>
      <c r="BY26" s="3"/>
      <c r="BZ26" s="3"/>
      <c r="CA26" s="3"/>
      <c r="CB26" s="3"/>
      <c r="CC26" s="6">
        <f t="shared" si="67"/>
        <v>59.97</v>
      </c>
      <c r="CD26" s="10">
        <f t="shared" si="68"/>
        <v>4</v>
      </c>
      <c r="CE26" s="3">
        <f t="shared" si="69"/>
        <v>0</v>
      </c>
      <c r="CF26" s="11">
        <f t="shared" si="70"/>
        <v>63.97</v>
      </c>
      <c r="CG26" s="44">
        <f t="shared" si="71"/>
        <v>89.370017195560422</v>
      </c>
      <c r="CH26" s="12"/>
      <c r="CI26" s="2"/>
      <c r="CJ26" s="3"/>
      <c r="CK26" s="3"/>
      <c r="CL26" s="3"/>
      <c r="CM26" s="3"/>
      <c r="CN26" s="3"/>
      <c r="CO26" s="6">
        <f t="shared" si="72"/>
        <v>0</v>
      </c>
      <c r="CP26" s="10">
        <f t="shared" si="73"/>
        <v>0</v>
      </c>
      <c r="CQ26" s="3">
        <f t="shared" si="74"/>
        <v>0</v>
      </c>
      <c r="CR26" s="11">
        <f t="shared" si="75"/>
        <v>0</v>
      </c>
      <c r="CS26" s="12"/>
      <c r="CT26" s="2"/>
      <c r="CU26" s="3"/>
      <c r="CV26" s="3"/>
      <c r="CW26" s="3"/>
      <c r="CX26" s="3"/>
      <c r="CY26" s="3"/>
      <c r="CZ26" s="6">
        <f t="shared" si="76"/>
        <v>0</v>
      </c>
      <c r="DA26" s="10">
        <f t="shared" si="77"/>
        <v>0</v>
      </c>
      <c r="DB26" s="3">
        <f t="shared" si="78"/>
        <v>0</v>
      </c>
      <c r="DC26" s="11">
        <f t="shared" si="79"/>
        <v>0</v>
      </c>
      <c r="DD26" s="12"/>
      <c r="DE26" s="2"/>
      <c r="DF26" s="3"/>
      <c r="DG26" s="3"/>
      <c r="DH26" s="3"/>
      <c r="DI26" s="3"/>
      <c r="DJ26" s="3"/>
      <c r="DK26" s="6">
        <f t="shared" si="80"/>
        <v>0</v>
      </c>
      <c r="DL26" s="10">
        <f t="shared" si="81"/>
        <v>0</v>
      </c>
      <c r="DM26" s="3">
        <f t="shared" si="82"/>
        <v>0</v>
      </c>
      <c r="DN26" s="11">
        <f t="shared" si="83"/>
        <v>0</v>
      </c>
    </row>
    <row r="27" spans="1:118" ht="15" x14ac:dyDescent="0.2">
      <c r="A27" s="14">
        <v>10</v>
      </c>
      <c r="B27" s="14">
        <v>8</v>
      </c>
      <c r="C27" s="8" t="s">
        <v>73</v>
      </c>
      <c r="D27" s="31" t="s">
        <v>32</v>
      </c>
      <c r="E27" s="30" t="s">
        <v>42</v>
      </c>
      <c r="F27" s="45">
        <f t="shared" si="42"/>
        <v>325.32302405484825</v>
      </c>
      <c r="G27" s="29">
        <f t="shared" si="43"/>
        <v>315.54999999999995</v>
      </c>
      <c r="H27" s="22">
        <f t="shared" si="44"/>
        <v>228.54999999999998</v>
      </c>
      <c r="I27" s="7">
        <f t="shared" si="45"/>
        <v>20</v>
      </c>
      <c r="J27" s="24">
        <f t="shared" si="46"/>
        <v>67</v>
      </c>
      <c r="K27" s="12">
        <v>52.63</v>
      </c>
      <c r="L27" s="2"/>
      <c r="M27" s="2"/>
      <c r="N27" s="2"/>
      <c r="O27" s="2"/>
      <c r="P27" s="2"/>
      <c r="Q27" s="2"/>
      <c r="R27" s="3">
        <v>20</v>
      </c>
      <c r="S27" s="3"/>
      <c r="T27" s="3"/>
      <c r="U27" s="3"/>
      <c r="V27" s="3"/>
      <c r="W27" s="13"/>
      <c r="X27" s="6">
        <f t="shared" si="47"/>
        <v>52.63</v>
      </c>
      <c r="Y27" s="10">
        <f t="shared" si="48"/>
        <v>20</v>
      </c>
      <c r="Z27" s="3">
        <f t="shared" si="49"/>
        <v>0</v>
      </c>
      <c r="AA27" s="33">
        <f t="shared" si="50"/>
        <v>72.63</v>
      </c>
      <c r="AB27" s="44">
        <f t="shared" si="51"/>
        <v>52.347514801046401</v>
      </c>
      <c r="AC27" s="12">
        <v>23.94</v>
      </c>
      <c r="AD27" s="2">
        <v>29.7</v>
      </c>
      <c r="AE27" s="2"/>
      <c r="AF27" s="2"/>
      <c r="AG27" s="3">
        <v>1</v>
      </c>
      <c r="AH27" s="3"/>
      <c r="AI27" s="3"/>
      <c r="AJ27" s="3"/>
      <c r="AK27" s="3"/>
      <c r="AL27" s="3"/>
      <c r="AM27" s="6">
        <f t="shared" si="52"/>
        <v>53.64</v>
      </c>
      <c r="AN27" s="10">
        <f t="shared" si="53"/>
        <v>1</v>
      </c>
      <c r="AO27" s="3">
        <f t="shared" si="54"/>
        <v>0</v>
      </c>
      <c r="AP27" s="11">
        <f t="shared" si="55"/>
        <v>54.64</v>
      </c>
      <c r="AQ27" s="44">
        <f t="shared" si="56"/>
        <v>92.844070278184489</v>
      </c>
      <c r="AR27" s="12">
        <v>22.42</v>
      </c>
      <c r="AS27" s="2"/>
      <c r="AT27" s="2"/>
      <c r="AU27" s="3">
        <v>0</v>
      </c>
      <c r="AV27" s="3"/>
      <c r="AW27" s="3"/>
      <c r="AX27" s="3"/>
      <c r="AY27" s="3"/>
      <c r="AZ27" s="3"/>
      <c r="BA27" s="6">
        <f t="shared" si="57"/>
        <v>22.42</v>
      </c>
      <c r="BB27" s="10">
        <f t="shared" si="58"/>
        <v>0</v>
      </c>
      <c r="BC27" s="3">
        <f t="shared" si="59"/>
        <v>0</v>
      </c>
      <c r="BD27" s="11">
        <f t="shared" si="60"/>
        <v>22.42</v>
      </c>
      <c r="BE27" s="44">
        <f t="shared" si="61"/>
        <v>62.533452274754673</v>
      </c>
      <c r="BF27" s="12">
        <v>31.04</v>
      </c>
      <c r="BG27" s="2"/>
      <c r="BH27" s="2"/>
      <c r="BI27" s="3">
        <v>0</v>
      </c>
      <c r="BJ27" s="3"/>
      <c r="BK27" s="3"/>
      <c r="BL27" s="3"/>
      <c r="BM27" s="3"/>
      <c r="BN27" s="3"/>
      <c r="BO27" s="6">
        <f t="shared" si="62"/>
        <v>31.04</v>
      </c>
      <c r="BP27" s="10">
        <f t="shared" si="63"/>
        <v>0</v>
      </c>
      <c r="BQ27" s="3">
        <f t="shared" si="64"/>
        <v>0</v>
      </c>
      <c r="BR27" s="33">
        <f t="shared" si="65"/>
        <v>31.04</v>
      </c>
      <c r="BS27" s="44">
        <f t="shared" si="66"/>
        <v>75.19329896907216</v>
      </c>
      <c r="BT27" s="12">
        <v>68.819999999999993</v>
      </c>
      <c r="BU27" s="2"/>
      <c r="BV27" s="2"/>
      <c r="BW27" s="3">
        <v>46</v>
      </c>
      <c r="BX27" s="3"/>
      <c r="BY27" s="3">
        <v>2</v>
      </c>
      <c r="BZ27" s="3"/>
      <c r="CA27" s="3"/>
      <c r="CB27" s="3"/>
      <c r="CC27" s="6">
        <f t="shared" si="67"/>
        <v>68.819999999999993</v>
      </c>
      <c r="CD27" s="10">
        <f t="shared" si="68"/>
        <v>46</v>
      </c>
      <c r="CE27" s="3">
        <f t="shared" si="69"/>
        <v>20</v>
      </c>
      <c r="CF27" s="11">
        <f t="shared" si="70"/>
        <v>134.82</v>
      </c>
      <c r="CG27" s="44">
        <f t="shared" si="71"/>
        <v>42.404687731790538</v>
      </c>
      <c r="CH27" s="12"/>
      <c r="CI27" s="2"/>
      <c r="CJ27" s="3"/>
      <c r="CK27" s="3"/>
      <c r="CL27" s="3"/>
      <c r="CM27" s="3"/>
      <c r="CN27" s="3"/>
      <c r="CO27" s="6">
        <f t="shared" si="72"/>
        <v>0</v>
      </c>
      <c r="CP27" s="10">
        <f t="shared" si="73"/>
        <v>0</v>
      </c>
      <c r="CQ27" s="3">
        <f t="shared" si="74"/>
        <v>0</v>
      </c>
      <c r="CR27" s="11">
        <f t="shared" si="75"/>
        <v>0</v>
      </c>
      <c r="CS27" s="12"/>
      <c r="CT27" s="2"/>
      <c r="CU27" s="3"/>
      <c r="CV27" s="3"/>
      <c r="CW27" s="3"/>
      <c r="CX27" s="3"/>
      <c r="CY27" s="3"/>
      <c r="CZ27" s="6">
        <f t="shared" si="76"/>
        <v>0</v>
      </c>
      <c r="DA27" s="10">
        <f t="shared" si="77"/>
        <v>0</v>
      </c>
      <c r="DB27" s="3">
        <f t="shared" si="78"/>
        <v>0</v>
      </c>
      <c r="DC27" s="11">
        <f t="shared" si="79"/>
        <v>0</v>
      </c>
      <c r="DD27" s="12"/>
      <c r="DE27" s="2"/>
      <c r="DF27" s="3"/>
      <c r="DG27" s="3"/>
      <c r="DH27" s="3"/>
      <c r="DI27" s="3"/>
      <c r="DJ27" s="3"/>
      <c r="DK27" s="6">
        <f t="shared" si="80"/>
        <v>0</v>
      </c>
      <c r="DL27" s="10">
        <f t="shared" si="81"/>
        <v>0</v>
      </c>
      <c r="DM27" s="3">
        <f t="shared" si="82"/>
        <v>0</v>
      </c>
      <c r="DN27" s="11">
        <f t="shared" si="83"/>
        <v>0</v>
      </c>
    </row>
    <row r="28" spans="1:118" ht="15" x14ac:dyDescent="0.2">
      <c r="A28" s="14">
        <v>11</v>
      </c>
      <c r="B28" s="14">
        <v>9</v>
      </c>
      <c r="C28" s="8" t="s">
        <v>64</v>
      </c>
      <c r="D28" s="31" t="s">
        <v>32</v>
      </c>
      <c r="E28" s="30" t="s">
        <v>42</v>
      </c>
      <c r="F28" s="45">
        <f t="shared" si="42"/>
        <v>308.81269958829432</v>
      </c>
      <c r="G28" s="29">
        <f t="shared" si="43"/>
        <v>343.55</v>
      </c>
      <c r="H28" s="22">
        <f t="shared" si="44"/>
        <v>264.55</v>
      </c>
      <c r="I28" s="7">
        <f t="shared" si="45"/>
        <v>0</v>
      </c>
      <c r="J28" s="24">
        <f t="shared" si="46"/>
        <v>79</v>
      </c>
      <c r="K28" s="12">
        <v>68.81</v>
      </c>
      <c r="L28" s="2"/>
      <c r="M28" s="2"/>
      <c r="N28" s="2"/>
      <c r="O28" s="2"/>
      <c r="P28" s="2"/>
      <c r="Q28" s="2"/>
      <c r="R28" s="3">
        <v>70</v>
      </c>
      <c r="S28" s="3"/>
      <c r="T28" s="3"/>
      <c r="U28" s="3"/>
      <c r="V28" s="3"/>
      <c r="W28" s="13"/>
      <c r="X28" s="6">
        <f t="shared" si="47"/>
        <v>68.81</v>
      </c>
      <c r="Y28" s="10">
        <f t="shared" si="48"/>
        <v>70</v>
      </c>
      <c r="Z28" s="3">
        <f t="shared" si="49"/>
        <v>0</v>
      </c>
      <c r="AA28" s="33">
        <f t="shared" si="50"/>
        <v>138.81</v>
      </c>
      <c r="AB28" s="44">
        <f t="shared" si="51"/>
        <v>27.389957495857647</v>
      </c>
      <c r="AC28" s="12">
        <v>31.08</v>
      </c>
      <c r="AD28" s="2">
        <v>21.35</v>
      </c>
      <c r="AE28" s="2"/>
      <c r="AF28" s="2"/>
      <c r="AG28" s="3">
        <v>4</v>
      </c>
      <c r="AH28" s="3"/>
      <c r="AI28" s="3"/>
      <c r="AJ28" s="3"/>
      <c r="AK28" s="3"/>
      <c r="AL28" s="3"/>
      <c r="AM28" s="6">
        <f t="shared" si="52"/>
        <v>52.43</v>
      </c>
      <c r="AN28" s="10">
        <f t="shared" si="53"/>
        <v>4</v>
      </c>
      <c r="AO28" s="3">
        <f t="shared" si="54"/>
        <v>0</v>
      </c>
      <c r="AP28" s="11">
        <f t="shared" si="55"/>
        <v>56.43</v>
      </c>
      <c r="AQ28" s="44">
        <f t="shared" si="56"/>
        <v>89.89898989898991</v>
      </c>
      <c r="AR28" s="12">
        <v>21.8</v>
      </c>
      <c r="AS28" s="2"/>
      <c r="AT28" s="2"/>
      <c r="AU28" s="3">
        <v>1</v>
      </c>
      <c r="AV28" s="3"/>
      <c r="AW28" s="3"/>
      <c r="AX28" s="3"/>
      <c r="AY28" s="3"/>
      <c r="AZ28" s="3"/>
      <c r="BA28" s="6">
        <f t="shared" si="57"/>
        <v>21.8</v>
      </c>
      <c r="BB28" s="10">
        <f t="shared" si="58"/>
        <v>1</v>
      </c>
      <c r="BC28" s="3">
        <f t="shared" si="59"/>
        <v>0</v>
      </c>
      <c r="BD28" s="11">
        <f t="shared" si="60"/>
        <v>22.8</v>
      </c>
      <c r="BE28" s="44">
        <f t="shared" si="61"/>
        <v>61.491228070175431</v>
      </c>
      <c r="BF28" s="12">
        <v>32.85</v>
      </c>
      <c r="BG28" s="2"/>
      <c r="BH28" s="2"/>
      <c r="BI28" s="3">
        <v>2</v>
      </c>
      <c r="BJ28" s="3"/>
      <c r="BK28" s="3"/>
      <c r="BL28" s="3"/>
      <c r="BM28" s="3"/>
      <c r="BN28" s="3"/>
      <c r="BO28" s="6">
        <f t="shared" si="62"/>
        <v>32.85</v>
      </c>
      <c r="BP28" s="10">
        <f t="shared" si="63"/>
        <v>2</v>
      </c>
      <c r="BQ28" s="3">
        <f t="shared" si="64"/>
        <v>0</v>
      </c>
      <c r="BR28" s="33">
        <f t="shared" si="65"/>
        <v>34.85</v>
      </c>
      <c r="BS28" s="44">
        <f t="shared" si="66"/>
        <v>66.972740315638447</v>
      </c>
      <c r="BT28" s="12">
        <v>88.66</v>
      </c>
      <c r="BU28" s="2"/>
      <c r="BV28" s="2"/>
      <c r="BW28" s="3">
        <v>2</v>
      </c>
      <c r="BX28" s="3"/>
      <c r="BY28" s="3"/>
      <c r="BZ28" s="3"/>
      <c r="CA28" s="3"/>
      <c r="CB28" s="3"/>
      <c r="CC28" s="6">
        <f t="shared" si="67"/>
        <v>88.66</v>
      </c>
      <c r="CD28" s="10">
        <f t="shared" si="68"/>
        <v>2</v>
      </c>
      <c r="CE28" s="3">
        <f t="shared" si="69"/>
        <v>0</v>
      </c>
      <c r="CF28" s="11">
        <f t="shared" si="70"/>
        <v>90.66</v>
      </c>
      <c r="CG28" s="44">
        <f t="shared" si="71"/>
        <v>63.059783807632918</v>
      </c>
      <c r="CH28" s="12"/>
      <c r="CI28" s="2"/>
      <c r="CJ28" s="3"/>
      <c r="CK28" s="3"/>
      <c r="CL28" s="3"/>
      <c r="CM28" s="3"/>
      <c r="CN28" s="3"/>
      <c r="CO28" s="6">
        <f t="shared" si="72"/>
        <v>0</v>
      </c>
      <c r="CP28" s="10">
        <f t="shared" si="73"/>
        <v>0</v>
      </c>
      <c r="CQ28" s="3">
        <f t="shared" si="74"/>
        <v>0</v>
      </c>
      <c r="CR28" s="11">
        <f t="shared" si="75"/>
        <v>0</v>
      </c>
      <c r="CS28" s="12"/>
      <c r="CT28" s="2"/>
      <c r="CU28" s="3"/>
      <c r="CV28" s="3"/>
      <c r="CW28" s="3"/>
      <c r="CX28" s="3"/>
      <c r="CY28" s="3"/>
      <c r="CZ28" s="6">
        <f t="shared" si="76"/>
        <v>0</v>
      </c>
      <c r="DA28" s="10">
        <f t="shared" si="77"/>
        <v>0</v>
      </c>
      <c r="DB28" s="3">
        <f t="shared" si="78"/>
        <v>0</v>
      </c>
      <c r="DC28" s="11">
        <f t="shared" si="79"/>
        <v>0</v>
      </c>
      <c r="DD28" s="12"/>
      <c r="DE28" s="2"/>
      <c r="DF28" s="3"/>
      <c r="DG28" s="3"/>
      <c r="DH28" s="3"/>
      <c r="DI28" s="3"/>
      <c r="DJ28" s="3"/>
      <c r="DK28" s="6">
        <f t="shared" si="80"/>
        <v>0</v>
      </c>
      <c r="DL28" s="10">
        <f t="shared" si="81"/>
        <v>0</v>
      </c>
      <c r="DM28" s="3">
        <f t="shared" si="82"/>
        <v>0</v>
      </c>
      <c r="DN28" s="11">
        <f t="shared" si="83"/>
        <v>0</v>
      </c>
    </row>
    <row r="29" spans="1:118" ht="15" x14ac:dyDescent="0.2">
      <c r="A29" s="14">
        <v>12</v>
      </c>
      <c r="B29" s="14">
        <v>10</v>
      </c>
      <c r="C29" s="8" t="s">
        <v>77</v>
      </c>
      <c r="D29" s="30" t="s">
        <v>32</v>
      </c>
      <c r="E29" s="31" t="s">
        <v>42</v>
      </c>
      <c r="F29" s="45">
        <f t="shared" si="42"/>
        <v>306.6903058610078</v>
      </c>
      <c r="G29" s="29">
        <f t="shared" si="43"/>
        <v>363.07</v>
      </c>
      <c r="H29" s="22">
        <f t="shared" si="44"/>
        <v>198.07</v>
      </c>
      <c r="I29" s="7">
        <f t="shared" si="45"/>
        <v>0</v>
      </c>
      <c r="J29" s="32">
        <f t="shared" si="46"/>
        <v>165</v>
      </c>
      <c r="K29" s="12">
        <v>48.21</v>
      </c>
      <c r="L29" s="2"/>
      <c r="M29" s="2"/>
      <c r="N29" s="2"/>
      <c r="O29" s="2"/>
      <c r="P29" s="2"/>
      <c r="Q29" s="2"/>
      <c r="R29" s="3">
        <v>90</v>
      </c>
      <c r="S29" s="3"/>
      <c r="T29" s="3"/>
      <c r="U29" s="3"/>
      <c r="V29" s="3"/>
      <c r="W29" s="13"/>
      <c r="X29" s="6">
        <f t="shared" si="47"/>
        <v>48.21</v>
      </c>
      <c r="Y29" s="10">
        <f t="shared" si="48"/>
        <v>90</v>
      </c>
      <c r="Z29" s="3">
        <f t="shared" si="49"/>
        <v>0</v>
      </c>
      <c r="AA29" s="33">
        <f t="shared" si="50"/>
        <v>138.21</v>
      </c>
      <c r="AB29" s="44">
        <f t="shared" si="51"/>
        <v>27.508863323927358</v>
      </c>
      <c r="AC29" s="12">
        <v>20.399999999999999</v>
      </c>
      <c r="AD29" s="2">
        <v>18.829999999999998</v>
      </c>
      <c r="AE29" s="2"/>
      <c r="AF29" s="2"/>
      <c r="AG29" s="3">
        <v>66</v>
      </c>
      <c r="AH29" s="3"/>
      <c r="AI29" s="3"/>
      <c r="AJ29" s="3"/>
      <c r="AK29" s="3"/>
      <c r="AL29" s="3"/>
      <c r="AM29" s="6">
        <f t="shared" si="52"/>
        <v>39.229999999999997</v>
      </c>
      <c r="AN29" s="10">
        <f t="shared" si="53"/>
        <v>66</v>
      </c>
      <c r="AO29" s="3">
        <f t="shared" si="54"/>
        <v>0</v>
      </c>
      <c r="AP29" s="11">
        <f t="shared" si="55"/>
        <v>105.22999999999999</v>
      </c>
      <c r="AQ29" s="44">
        <f t="shared" si="56"/>
        <v>48.208685736006849</v>
      </c>
      <c r="AR29" s="12">
        <v>15.85</v>
      </c>
      <c r="AS29" s="2"/>
      <c r="AT29" s="2"/>
      <c r="AU29" s="3">
        <v>2</v>
      </c>
      <c r="AV29" s="3"/>
      <c r="AW29" s="3"/>
      <c r="AX29" s="3"/>
      <c r="AY29" s="3"/>
      <c r="AZ29" s="3"/>
      <c r="BA29" s="6">
        <f t="shared" si="57"/>
        <v>15.85</v>
      </c>
      <c r="BB29" s="10">
        <f t="shared" si="58"/>
        <v>2</v>
      </c>
      <c r="BC29" s="3">
        <f t="shared" si="59"/>
        <v>0</v>
      </c>
      <c r="BD29" s="11">
        <f t="shared" si="60"/>
        <v>17.850000000000001</v>
      </c>
      <c r="BE29" s="44">
        <f t="shared" si="61"/>
        <v>78.54341736694677</v>
      </c>
      <c r="BF29" s="12">
        <v>31.79</v>
      </c>
      <c r="BG29" s="2"/>
      <c r="BH29" s="2"/>
      <c r="BI29" s="3">
        <v>3</v>
      </c>
      <c r="BJ29" s="3"/>
      <c r="BK29" s="3"/>
      <c r="BL29" s="3"/>
      <c r="BM29" s="3"/>
      <c r="BN29" s="3"/>
      <c r="BO29" s="6">
        <f t="shared" si="62"/>
        <v>31.79</v>
      </c>
      <c r="BP29" s="10">
        <f t="shared" si="63"/>
        <v>3</v>
      </c>
      <c r="BQ29" s="3">
        <f t="shared" si="64"/>
        <v>0</v>
      </c>
      <c r="BR29" s="33">
        <f t="shared" si="65"/>
        <v>34.79</v>
      </c>
      <c r="BS29" s="44">
        <f t="shared" si="66"/>
        <v>67.08824374820351</v>
      </c>
      <c r="BT29" s="12">
        <v>62.99</v>
      </c>
      <c r="BU29" s="2"/>
      <c r="BV29" s="2"/>
      <c r="BW29" s="3">
        <v>4</v>
      </c>
      <c r="BX29" s="3"/>
      <c r="BY29" s="3"/>
      <c r="BZ29" s="3"/>
      <c r="CA29" s="3"/>
      <c r="CB29" s="3"/>
      <c r="CC29" s="6">
        <f t="shared" si="67"/>
        <v>62.99</v>
      </c>
      <c r="CD29" s="10">
        <f t="shared" si="68"/>
        <v>4</v>
      </c>
      <c r="CE29" s="3">
        <f t="shared" si="69"/>
        <v>0</v>
      </c>
      <c r="CF29" s="11">
        <f t="shared" si="70"/>
        <v>66.990000000000009</v>
      </c>
      <c r="CG29" s="44">
        <f t="shared" si="71"/>
        <v>85.341095685923264</v>
      </c>
      <c r="CH29" s="12"/>
      <c r="CI29" s="2"/>
      <c r="CJ29" s="3"/>
      <c r="CK29" s="3"/>
      <c r="CL29" s="3"/>
      <c r="CM29" s="3"/>
      <c r="CN29" s="3"/>
      <c r="CO29" s="6">
        <f t="shared" si="72"/>
        <v>0</v>
      </c>
      <c r="CP29" s="10">
        <f t="shared" si="73"/>
        <v>0</v>
      </c>
      <c r="CQ29" s="3">
        <f t="shared" si="74"/>
        <v>0</v>
      </c>
      <c r="CR29" s="11">
        <f t="shared" si="75"/>
        <v>0</v>
      </c>
      <c r="CS29" s="12"/>
      <c r="CT29" s="2"/>
      <c r="CU29" s="3"/>
      <c r="CV29" s="3"/>
      <c r="CW29" s="3"/>
      <c r="CX29" s="3"/>
      <c r="CY29" s="3"/>
      <c r="CZ29" s="6">
        <f t="shared" si="76"/>
        <v>0</v>
      </c>
      <c r="DA29" s="10">
        <f t="shared" si="77"/>
        <v>0</v>
      </c>
      <c r="DB29" s="3">
        <f t="shared" si="78"/>
        <v>0</v>
      </c>
      <c r="DC29" s="11">
        <f t="shared" si="79"/>
        <v>0</v>
      </c>
      <c r="DD29" s="12"/>
      <c r="DE29" s="2"/>
      <c r="DF29" s="3"/>
      <c r="DG29" s="3"/>
      <c r="DH29" s="3"/>
      <c r="DI29" s="3"/>
      <c r="DJ29" s="3"/>
      <c r="DK29" s="6">
        <f t="shared" si="80"/>
        <v>0</v>
      </c>
      <c r="DL29" s="10">
        <f t="shared" si="81"/>
        <v>0</v>
      </c>
      <c r="DM29" s="3">
        <f t="shared" si="82"/>
        <v>0</v>
      </c>
      <c r="DN29" s="11">
        <f t="shared" si="83"/>
        <v>0</v>
      </c>
    </row>
    <row r="30" spans="1:118" ht="15" x14ac:dyDescent="0.2">
      <c r="A30" s="14">
        <v>15</v>
      </c>
      <c r="B30" s="14">
        <v>11</v>
      </c>
      <c r="C30" s="8" t="s">
        <v>71</v>
      </c>
      <c r="D30" s="30" t="s">
        <v>32</v>
      </c>
      <c r="E30" s="30" t="s">
        <v>42</v>
      </c>
      <c r="F30" s="45">
        <f t="shared" si="42"/>
        <v>294.12568195922512</v>
      </c>
      <c r="G30" s="29">
        <f t="shared" si="43"/>
        <v>331.15999999999997</v>
      </c>
      <c r="H30" s="22">
        <f t="shared" si="44"/>
        <v>216.16</v>
      </c>
      <c r="I30" s="7">
        <f t="shared" si="45"/>
        <v>10</v>
      </c>
      <c r="J30" s="24">
        <f t="shared" si="46"/>
        <v>105</v>
      </c>
      <c r="K30" s="12">
        <v>64.39</v>
      </c>
      <c r="L30" s="2"/>
      <c r="M30" s="2"/>
      <c r="N30" s="2"/>
      <c r="O30" s="2"/>
      <c r="P30" s="2"/>
      <c r="Q30" s="2"/>
      <c r="R30" s="3">
        <v>50</v>
      </c>
      <c r="S30" s="3"/>
      <c r="T30" s="3"/>
      <c r="U30" s="3"/>
      <c r="V30" s="3"/>
      <c r="W30" s="13"/>
      <c r="X30" s="6">
        <f t="shared" si="47"/>
        <v>64.39</v>
      </c>
      <c r="Y30" s="10">
        <f t="shared" si="48"/>
        <v>50</v>
      </c>
      <c r="Z30" s="3">
        <f t="shared" si="49"/>
        <v>0</v>
      </c>
      <c r="AA30" s="11">
        <f t="shared" si="50"/>
        <v>114.39</v>
      </c>
      <c r="AB30" s="44">
        <f t="shared" si="51"/>
        <v>33.237171081388233</v>
      </c>
      <c r="AC30" s="12">
        <v>23.94</v>
      </c>
      <c r="AD30" s="2">
        <v>18.79</v>
      </c>
      <c r="AE30" s="2"/>
      <c r="AF30" s="2"/>
      <c r="AG30" s="3">
        <v>8</v>
      </c>
      <c r="AH30" s="3"/>
      <c r="AI30" s="3"/>
      <c r="AJ30" s="3"/>
      <c r="AK30" s="3"/>
      <c r="AL30" s="3"/>
      <c r="AM30" s="6">
        <f t="shared" si="52"/>
        <v>42.730000000000004</v>
      </c>
      <c r="AN30" s="10">
        <f t="shared" si="53"/>
        <v>8</v>
      </c>
      <c r="AO30" s="3">
        <f t="shared" si="54"/>
        <v>0</v>
      </c>
      <c r="AP30" s="11">
        <f t="shared" si="55"/>
        <v>50.730000000000004</v>
      </c>
      <c r="AQ30" s="44">
        <f t="shared" si="56"/>
        <v>100</v>
      </c>
      <c r="AR30" s="12">
        <v>11.81</v>
      </c>
      <c r="AS30" s="2"/>
      <c r="AT30" s="2"/>
      <c r="AU30" s="3">
        <v>17</v>
      </c>
      <c r="AV30" s="3"/>
      <c r="AW30" s="3"/>
      <c r="AX30" s="3"/>
      <c r="AY30" s="3">
        <v>1</v>
      </c>
      <c r="AZ30" s="3"/>
      <c r="BA30" s="6">
        <f t="shared" si="57"/>
        <v>11.81</v>
      </c>
      <c r="BB30" s="10">
        <f t="shared" si="58"/>
        <v>17</v>
      </c>
      <c r="BC30" s="3">
        <f t="shared" si="59"/>
        <v>10</v>
      </c>
      <c r="BD30" s="11">
        <f t="shared" si="60"/>
        <v>38.81</v>
      </c>
      <c r="BE30" s="44">
        <f t="shared" si="61"/>
        <v>36.124710126256119</v>
      </c>
      <c r="BF30" s="12">
        <v>25.85</v>
      </c>
      <c r="BG30" s="2"/>
      <c r="BH30" s="2"/>
      <c r="BI30" s="3">
        <v>13</v>
      </c>
      <c r="BJ30" s="3"/>
      <c r="BK30" s="3"/>
      <c r="BL30" s="3"/>
      <c r="BM30" s="3"/>
      <c r="BN30" s="3"/>
      <c r="BO30" s="6">
        <f t="shared" si="62"/>
        <v>25.85</v>
      </c>
      <c r="BP30" s="10">
        <f t="shared" si="63"/>
        <v>13</v>
      </c>
      <c r="BQ30" s="3">
        <f t="shared" si="64"/>
        <v>0</v>
      </c>
      <c r="BR30" s="11">
        <f t="shared" si="65"/>
        <v>38.85</v>
      </c>
      <c r="BS30" s="44">
        <f t="shared" si="66"/>
        <v>60.077220077220076</v>
      </c>
      <c r="BT30" s="12">
        <v>71.38</v>
      </c>
      <c r="BU30" s="2"/>
      <c r="BV30" s="2"/>
      <c r="BW30" s="3">
        <v>17</v>
      </c>
      <c r="BX30" s="3"/>
      <c r="BY30" s="3"/>
      <c r="BZ30" s="3"/>
      <c r="CA30" s="3"/>
      <c r="CB30" s="3"/>
      <c r="CC30" s="6">
        <f t="shared" si="67"/>
        <v>71.38</v>
      </c>
      <c r="CD30" s="10">
        <f t="shared" si="68"/>
        <v>17</v>
      </c>
      <c r="CE30" s="3">
        <f t="shared" si="69"/>
        <v>0</v>
      </c>
      <c r="CF30" s="11">
        <f t="shared" si="70"/>
        <v>88.38</v>
      </c>
      <c r="CG30" s="44">
        <f t="shared" si="71"/>
        <v>64.686580674360712</v>
      </c>
      <c r="CH30" s="12"/>
      <c r="CI30" s="2"/>
      <c r="CJ30" s="3"/>
      <c r="CK30" s="3"/>
      <c r="CL30" s="3"/>
      <c r="CM30" s="3"/>
      <c r="CN30" s="3"/>
      <c r="CO30" s="6">
        <f t="shared" si="72"/>
        <v>0</v>
      </c>
      <c r="CP30" s="10">
        <f t="shared" si="73"/>
        <v>0</v>
      </c>
      <c r="CQ30" s="3">
        <f t="shared" si="74"/>
        <v>0</v>
      </c>
      <c r="CR30" s="11">
        <f t="shared" si="75"/>
        <v>0</v>
      </c>
      <c r="CS30" s="12"/>
      <c r="CT30" s="2"/>
      <c r="CU30" s="3"/>
      <c r="CV30" s="3"/>
      <c r="CW30" s="3"/>
      <c r="CX30" s="3"/>
      <c r="CY30" s="3"/>
      <c r="CZ30" s="6">
        <f t="shared" si="76"/>
        <v>0</v>
      </c>
      <c r="DA30" s="10">
        <f t="shared" si="77"/>
        <v>0</v>
      </c>
      <c r="DB30" s="3">
        <f t="shared" si="78"/>
        <v>0</v>
      </c>
      <c r="DC30" s="11">
        <f t="shared" si="79"/>
        <v>0</v>
      </c>
      <c r="DD30" s="12"/>
      <c r="DE30" s="2"/>
      <c r="DF30" s="3"/>
      <c r="DG30" s="3"/>
      <c r="DH30" s="3"/>
      <c r="DI30" s="3"/>
      <c r="DJ30" s="3"/>
      <c r="DK30" s="6">
        <f t="shared" si="80"/>
        <v>0</v>
      </c>
      <c r="DL30" s="10">
        <f t="shared" si="81"/>
        <v>0</v>
      </c>
      <c r="DM30" s="3">
        <f t="shared" si="82"/>
        <v>0</v>
      </c>
      <c r="DN30" s="11">
        <f t="shared" si="83"/>
        <v>0</v>
      </c>
    </row>
    <row r="31" spans="1:118" ht="15" x14ac:dyDescent="0.2">
      <c r="A31" s="14">
        <v>16</v>
      </c>
      <c r="B31" s="14">
        <v>12</v>
      </c>
      <c r="C31" s="8" t="s">
        <v>69</v>
      </c>
      <c r="D31" s="30" t="s">
        <v>32</v>
      </c>
      <c r="E31" s="31" t="s">
        <v>42</v>
      </c>
      <c r="F31" s="45">
        <f t="shared" si="42"/>
        <v>280.43407262567035</v>
      </c>
      <c r="G31" s="29">
        <f t="shared" si="43"/>
        <v>367.48999999999995</v>
      </c>
      <c r="H31" s="22">
        <f t="shared" si="44"/>
        <v>240.48999999999995</v>
      </c>
      <c r="I31" s="7">
        <f t="shared" si="45"/>
        <v>0</v>
      </c>
      <c r="J31" s="32">
        <f t="shared" si="46"/>
        <v>127</v>
      </c>
      <c r="K31" s="12">
        <v>59.07</v>
      </c>
      <c r="L31" s="2"/>
      <c r="M31" s="2"/>
      <c r="N31" s="2"/>
      <c r="O31" s="2"/>
      <c r="P31" s="2"/>
      <c r="Q31" s="2"/>
      <c r="R31" s="3">
        <v>90</v>
      </c>
      <c r="S31" s="3"/>
      <c r="T31" s="3"/>
      <c r="U31" s="3"/>
      <c r="V31" s="3"/>
      <c r="W31" s="13"/>
      <c r="X31" s="6">
        <f t="shared" si="47"/>
        <v>59.07</v>
      </c>
      <c r="Y31" s="10">
        <f t="shared" si="48"/>
        <v>90</v>
      </c>
      <c r="Z31" s="3">
        <f t="shared" si="49"/>
        <v>0</v>
      </c>
      <c r="AA31" s="33">
        <f t="shared" si="50"/>
        <v>149.07</v>
      </c>
      <c r="AB31" s="44">
        <f t="shared" si="51"/>
        <v>25.504796404373785</v>
      </c>
      <c r="AC31" s="12">
        <v>21.14</v>
      </c>
      <c r="AD31" s="2">
        <v>26.86</v>
      </c>
      <c r="AE31" s="2"/>
      <c r="AF31" s="2"/>
      <c r="AG31" s="3">
        <v>25</v>
      </c>
      <c r="AH31" s="3"/>
      <c r="AI31" s="3"/>
      <c r="AJ31" s="3"/>
      <c r="AK31" s="3"/>
      <c r="AL31" s="3"/>
      <c r="AM31" s="6">
        <f t="shared" si="52"/>
        <v>48</v>
      </c>
      <c r="AN31" s="10">
        <f t="shared" si="53"/>
        <v>25</v>
      </c>
      <c r="AO31" s="3">
        <f t="shared" si="54"/>
        <v>0</v>
      </c>
      <c r="AP31" s="11">
        <f t="shared" si="55"/>
        <v>73</v>
      </c>
      <c r="AQ31" s="44">
        <f t="shared" si="56"/>
        <v>69.493150684931521</v>
      </c>
      <c r="AR31" s="12">
        <v>22.08</v>
      </c>
      <c r="AS31" s="2"/>
      <c r="AT31" s="2"/>
      <c r="AU31" s="3">
        <v>2</v>
      </c>
      <c r="AV31" s="3"/>
      <c r="AW31" s="3"/>
      <c r="AX31" s="3"/>
      <c r="AY31" s="3"/>
      <c r="AZ31" s="3"/>
      <c r="BA31" s="6">
        <f t="shared" si="57"/>
        <v>22.08</v>
      </c>
      <c r="BB31" s="10">
        <f t="shared" si="58"/>
        <v>2</v>
      </c>
      <c r="BC31" s="3">
        <f t="shared" si="59"/>
        <v>0</v>
      </c>
      <c r="BD31" s="11">
        <f t="shared" si="60"/>
        <v>24.08</v>
      </c>
      <c r="BE31" s="44">
        <f t="shared" si="61"/>
        <v>58.222591362126252</v>
      </c>
      <c r="BF31" s="12">
        <v>37.130000000000003</v>
      </c>
      <c r="BG31" s="2"/>
      <c r="BH31" s="2"/>
      <c r="BI31" s="3">
        <v>6</v>
      </c>
      <c r="BJ31" s="3"/>
      <c r="BK31" s="3"/>
      <c r="BL31" s="3"/>
      <c r="BM31" s="3"/>
      <c r="BN31" s="3"/>
      <c r="BO31" s="6">
        <f t="shared" si="62"/>
        <v>37.130000000000003</v>
      </c>
      <c r="BP31" s="10">
        <f t="shared" si="63"/>
        <v>6</v>
      </c>
      <c r="BQ31" s="3">
        <f t="shared" si="64"/>
        <v>0</v>
      </c>
      <c r="BR31" s="33">
        <f t="shared" si="65"/>
        <v>43.13</v>
      </c>
      <c r="BS31" s="44">
        <f t="shared" si="66"/>
        <v>54.115464873637833</v>
      </c>
      <c r="BT31" s="12">
        <v>74.209999999999994</v>
      </c>
      <c r="BU31" s="2"/>
      <c r="BV31" s="2"/>
      <c r="BW31" s="3">
        <v>4</v>
      </c>
      <c r="BX31" s="3"/>
      <c r="BY31" s="3"/>
      <c r="BZ31" s="3"/>
      <c r="CA31" s="3"/>
      <c r="CB31" s="3"/>
      <c r="CC31" s="6">
        <f t="shared" si="67"/>
        <v>74.209999999999994</v>
      </c>
      <c r="CD31" s="10">
        <f t="shared" si="68"/>
        <v>4</v>
      </c>
      <c r="CE31" s="3">
        <f t="shared" si="69"/>
        <v>0</v>
      </c>
      <c r="CF31" s="11">
        <f t="shared" si="70"/>
        <v>78.209999999999994</v>
      </c>
      <c r="CG31" s="44">
        <f t="shared" si="71"/>
        <v>73.098069300600955</v>
      </c>
      <c r="CH31" s="12"/>
      <c r="CI31" s="2"/>
      <c r="CJ31" s="3"/>
      <c r="CK31" s="3"/>
      <c r="CL31" s="3"/>
      <c r="CM31" s="3"/>
      <c r="CN31" s="3"/>
      <c r="CO31" s="6">
        <f t="shared" si="72"/>
        <v>0</v>
      </c>
      <c r="CP31" s="10">
        <f t="shared" si="73"/>
        <v>0</v>
      </c>
      <c r="CQ31" s="3">
        <f t="shared" si="74"/>
        <v>0</v>
      </c>
      <c r="CR31" s="11">
        <f t="shared" si="75"/>
        <v>0</v>
      </c>
      <c r="CS31" s="12"/>
      <c r="CT31" s="2"/>
      <c r="CU31" s="3"/>
      <c r="CV31" s="3"/>
      <c r="CW31" s="3"/>
      <c r="CX31" s="3"/>
      <c r="CY31" s="3"/>
      <c r="CZ31" s="6">
        <f t="shared" si="76"/>
        <v>0</v>
      </c>
      <c r="DA31" s="10">
        <f t="shared" si="77"/>
        <v>0</v>
      </c>
      <c r="DB31" s="3">
        <f t="shared" si="78"/>
        <v>0</v>
      </c>
      <c r="DC31" s="11">
        <f t="shared" si="79"/>
        <v>0</v>
      </c>
      <c r="DD31" s="12"/>
      <c r="DE31" s="2"/>
      <c r="DF31" s="3"/>
      <c r="DG31" s="3"/>
      <c r="DH31" s="3"/>
      <c r="DI31" s="3"/>
      <c r="DJ31" s="3"/>
      <c r="DK31" s="6">
        <f t="shared" si="80"/>
        <v>0</v>
      </c>
      <c r="DL31" s="10">
        <f t="shared" si="81"/>
        <v>0</v>
      </c>
      <c r="DM31" s="3">
        <f t="shared" si="82"/>
        <v>0</v>
      </c>
      <c r="DN31" s="11">
        <f t="shared" si="83"/>
        <v>0</v>
      </c>
    </row>
    <row r="32" spans="1:118" ht="15" x14ac:dyDescent="0.2">
      <c r="A32" s="14">
        <v>18</v>
      </c>
      <c r="B32" s="14">
        <v>13</v>
      </c>
      <c r="C32" s="8" t="s">
        <v>82</v>
      </c>
      <c r="D32" s="31" t="s">
        <v>32</v>
      </c>
      <c r="E32" s="30" t="s">
        <v>42</v>
      </c>
      <c r="F32" s="45">
        <f t="shared" si="42"/>
        <v>259.44078646954677</v>
      </c>
      <c r="G32" s="29">
        <f t="shared" si="43"/>
        <v>364.23</v>
      </c>
      <c r="H32" s="22">
        <f t="shared" si="44"/>
        <v>220.23000000000002</v>
      </c>
      <c r="I32" s="7">
        <f t="shared" si="45"/>
        <v>10</v>
      </c>
      <c r="J32" s="24">
        <f t="shared" si="46"/>
        <v>134</v>
      </c>
      <c r="K32" s="12">
        <v>40.1</v>
      </c>
      <c r="L32" s="2"/>
      <c r="M32" s="2"/>
      <c r="N32" s="2"/>
      <c r="O32" s="2"/>
      <c r="P32" s="2"/>
      <c r="Q32" s="2"/>
      <c r="R32" s="3">
        <v>40</v>
      </c>
      <c r="S32" s="3"/>
      <c r="T32" s="3"/>
      <c r="U32" s="3"/>
      <c r="V32" s="3"/>
      <c r="W32" s="13"/>
      <c r="X32" s="6">
        <f t="shared" si="47"/>
        <v>40.1</v>
      </c>
      <c r="Y32" s="10">
        <f t="shared" si="48"/>
        <v>40</v>
      </c>
      <c r="Z32" s="3">
        <f t="shared" si="49"/>
        <v>0</v>
      </c>
      <c r="AA32" s="33">
        <f t="shared" si="50"/>
        <v>80.099999999999994</v>
      </c>
      <c r="AB32" s="44">
        <f t="shared" si="51"/>
        <v>47.465667915106124</v>
      </c>
      <c r="AC32" s="12">
        <v>27.12</v>
      </c>
      <c r="AD32" s="2">
        <v>29.1</v>
      </c>
      <c r="AE32" s="2"/>
      <c r="AF32" s="2"/>
      <c r="AG32" s="3">
        <v>28</v>
      </c>
      <c r="AH32" s="3"/>
      <c r="AI32" s="3"/>
      <c r="AJ32" s="3"/>
      <c r="AK32" s="3"/>
      <c r="AL32" s="3"/>
      <c r="AM32" s="6">
        <f t="shared" si="52"/>
        <v>56.22</v>
      </c>
      <c r="AN32" s="10">
        <f t="shared" si="53"/>
        <v>28</v>
      </c>
      <c r="AO32" s="3">
        <f t="shared" si="54"/>
        <v>0</v>
      </c>
      <c r="AP32" s="11">
        <f t="shared" si="55"/>
        <v>84.22</v>
      </c>
      <c r="AQ32" s="44">
        <f t="shared" si="56"/>
        <v>60.235098551412968</v>
      </c>
      <c r="AR32" s="12">
        <v>31.9</v>
      </c>
      <c r="AS32" s="2"/>
      <c r="AT32" s="2"/>
      <c r="AU32" s="3">
        <v>0</v>
      </c>
      <c r="AV32" s="3"/>
      <c r="AW32" s="3"/>
      <c r="AX32" s="3"/>
      <c r="AY32" s="3"/>
      <c r="AZ32" s="3"/>
      <c r="BA32" s="6">
        <f t="shared" si="57"/>
        <v>31.9</v>
      </c>
      <c r="BB32" s="10">
        <f t="shared" si="58"/>
        <v>0</v>
      </c>
      <c r="BC32" s="3">
        <f t="shared" si="59"/>
        <v>0</v>
      </c>
      <c r="BD32" s="11">
        <f t="shared" si="60"/>
        <v>31.9</v>
      </c>
      <c r="BE32" s="44">
        <f t="shared" si="61"/>
        <v>43.949843260188089</v>
      </c>
      <c r="BF32" s="12">
        <v>32.24</v>
      </c>
      <c r="BG32" s="2"/>
      <c r="BH32" s="2"/>
      <c r="BI32" s="3">
        <v>4</v>
      </c>
      <c r="BJ32" s="3"/>
      <c r="BK32" s="3"/>
      <c r="BL32" s="3"/>
      <c r="BM32" s="3"/>
      <c r="BN32" s="3"/>
      <c r="BO32" s="6">
        <f t="shared" si="62"/>
        <v>32.24</v>
      </c>
      <c r="BP32" s="10">
        <f t="shared" si="63"/>
        <v>4</v>
      </c>
      <c r="BQ32" s="3">
        <f t="shared" si="64"/>
        <v>0</v>
      </c>
      <c r="BR32" s="33">
        <f t="shared" si="65"/>
        <v>36.24</v>
      </c>
      <c r="BS32" s="44">
        <f t="shared" si="66"/>
        <v>64.403973509933778</v>
      </c>
      <c r="BT32" s="12">
        <v>59.77</v>
      </c>
      <c r="BU32" s="2"/>
      <c r="BV32" s="2"/>
      <c r="BW32" s="3">
        <v>62</v>
      </c>
      <c r="BX32" s="3"/>
      <c r="BY32" s="3">
        <v>1</v>
      </c>
      <c r="BZ32" s="3"/>
      <c r="CA32" s="3"/>
      <c r="CB32" s="3"/>
      <c r="CC32" s="6">
        <f t="shared" si="67"/>
        <v>59.77</v>
      </c>
      <c r="CD32" s="10">
        <f t="shared" si="68"/>
        <v>62</v>
      </c>
      <c r="CE32" s="3">
        <f t="shared" si="69"/>
        <v>10</v>
      </c>
      <c r="CF32" s="11">
        <f t="shared" si="70"/>
        <v>131.77000000000001</v>
      </c>
      <c r="CG32" s="44">
        <f t="shared" si="71"/>
        <v>43.386203232905821</v>
      </c>
      <c r="CH32" s="12"/>
      <c r="CI32" s="2"/>
      <c r="CJ32" s="3"/>
      <c r="CK32" s="3"/>
      <c r="CL32" s="3"/>
      <c r="CM32" s="3"/>
      <c r="CN32" s="3"/>
      <c r="CO32" s="6">
        <f t="shared" si="72"/>
        <v>0</v>
      </c>
      <c r="CP32" s="10">
        <f t="shared" si="73"/>
        <v>0</v>
      </c>
      <c r="CQ32" s="3">
        <f t="shared" si="74"/>
        <v>0</v>
      </c>
      <c r="CR32" s="11">
        <f t="shared" si="75"/>
        <v>0</v>
      </c>
      <c r="CS32" s="12"/>
      <c r="CT32" s="2"/>
      <c r="CU32" s="3"/>
      <c r="CV32" s="3"/>
      <c r="CW32" s="3"/>
      <c r="CX32" s="3"/>
      <c r="CY32" s="3"/>
      <c r="CZ32" s="6">
        <f t="shared" si="76"/>
        <v>0</v>
      </c>
      <c r="DA32" s="10">
        <f t="shared" si="77"/>
        <v>0</v>
      </c>
      <c r="DB32" s="3">
        <f t="shared" si="78"/>
        <v>0</v>
      </c>
      <c r="DC32" s="11">
        <f t="shared" si="79"/>
        <v>0</v>
      </c>
      <c r="DD32" s="12"/>
      <c r="DE32" s="2"/>
      <c r="DF32" s="3"/>
      <c r="DG32" s="3"/>
      <c r="DH32" s="3"/>
      <c r="DI32" s="3"/>
      <c r="DJ32" s="3"/>
      <c r="DK32" s="6">
        <f t="shared" si="80"/>
        <v>0</v>
      </c>
      <c r="DL32" s="10">
        <f t="shared" si="81"/>
        <v>0</v>
      </c>
      <c r="DM32" s="3">
        <f t="shared" si="82"/>
        <v>0</v>
      </c>
      <c r="DN32" s="11">
        <f t="shared" si="83"/>
        <v>0</v>
      </c>
    </row>
    <row r="33" spans="1:118" ht="15" x14ac:dyDescent="0.2">
      <c r="A33" s="14">
        <v>20</v>
      </c>
      <c r="B33" s="14">
        <v>14</v>
      </c>
      <c r="C33" s="8" t="s">
        <v>61</v>
      </c>
      <c r="D33" s="31" t="s">
        <v>32</v>
      </c>
      <c r="E33" s="30" t="s">
        <v>42</v>
      </c>
      <c r="F33" s="45">
        <f t="shared" si="42"/>
        <v>255.62024501432742</v>
      </c>
      <c r="G33" s="29">
        <f t="shared" si="43"/>
        <v>377.84999999999997</v>
      </c>
      <c r="H33" s="22">
        <f t="shared" si="44"/>
        <v>297.84999999999997</v>
      </c>
      <c r="I33" s="7">
        <f t="shared" si="45"/>
        <v>0</v>
      </c>
      <c r="J33" s="24">
        <f t="shared" si="46"/>
        <v>80</v>
      </c>
      <c r="K33" s="12">
        <v>71.92</v>
      </c>
      <c r="L33" s="2"/>
      <c r="M33" s="2"/>
      <c r="N33" s="2"/>
      <c r="O33" s="2"/>
      <c r="P33" s="2"/>
      <c r="Q33" s="2"/>
      <c r="R33" s="3">
        <v>50</v>
      </c>
      <c r="S33" s="3"/>
      <c r="T33" s="3"/>
      <c r="U33" s="3"/>
      <c r="V33" s="3"/>
      <c r="W33" s="13"/>
      <c r="X33" s="6">
        <f t="shared" si="47"/>
        <v>71.92</v>
      </c>
      <c r="Y33" s="10">
        <f t="shared" si="48"/>
        <v>50</v>
      </c>
      <c r="Z33" s="3">
        <f t="shared" si="49"/>
        <v>0</v>
      </c>
      <c r="AA33" s="33">
        <f t="shared" si="50"/>
        <v>121.92</v>
      </c>
      <c r="AB33" s="44">
        <f t="shared" si="51"/>
        <v>31.184383202099742</v>
      </c>
      <c r="AC33" s="12">
        <v>42.55</v>
      </c>
      <c r="AD33" s="2">
        <v>33.22</v>
      </c>
      <c r="AE33" s="2"/>
      <c r="AF33" s="2"/>
      <c r="AG33" s="3">
        <v>20</v>
      </c>
      <c r="AH33" s="3"/>
      <c r="AI33" s="3"/>
      <c r="AJ33" s="3"/>
      <c r="AK33" s="3"/>
      <c r="AL33" s="3"/>
      <c r="AM33" s="6">
        <f t="shared" si="52"/>
        <v>75.77</v>
      </c>
      <c r="AN33" s="10">
        <f t="shared" si="53"/>
        <v>20</v>
      </c>
      <c r="AO33" s="3">
        <f t="shared" si="54"/>
        <v>0</v>
      </c>
      <c r="AP33" s="11">
        <f t="shared" si="55"/>
        <v>95.77</v>
      </c>
      <c r="AQ33" s="44">
        <f t="shared" si="56"/>
        <v>52.970658870209888</v>
      </c>
      <c r="AR33" s="12">
        <v>23.13</v>
      </c>
      <c r="AS33" s="2"/>
      <c r="AT33" s="2"/>
      <c r="AU33" s="3">
        <v>3</v>
      </c>
      <c r="AV33" s="3"/>
      <c r="AW33" s="3"/>
      <c r="AX33" s="3"/>
      <c r="AY33" s="3"/>
      <c r="AZ33" s="3"/>
      <c r="BA33" s="6">
        <f t="shared" si="57"/>
        <v>23.13</v>
      </c>
      <c r="BB33" s="10">
        <f t="shared" si="58"/>
        <v>3</v>
      </c>
      <c r="BC33" s="3">
        <f t="shared" si="59"/>
        <v>0</v>
      </c>
      <c r="BD33" s="11">
        <f t="shared" si="60"/>
        <v>26.13</v>
      </c>
      <c r="BE33" s="44">
        <f t="shared" si="61"/>
        <v>53.654802908534251</v>
      </c>
      <c r="BF33" s="12">
        <v>40.82</v>
      </c>
      <c r="BG33" s="2"/>
      <c r="BH33" s="2"/>
      <c r="BI33" s="3">
        <v>1</v>
      </c>
      <c r="BJ33" s="3"/>
      <c r="BK33" s="3"/>
      <c r="BL33" s="3"/>
      <c r="BM33" s="3"/>
      <c r="BN33" s="3"/>
      <c r="BO33" s="6">
        <f t="shared" si="62"/>
        <v>40.82</v>
      </c>
      <c r="BP33" s="10">
        <f t="shared" si="63"/>
        <v>1</v>
      </c>
      <c r="BQ33" s="3">
        <f t="shared" si="64"/>
        <v>0</v>
      </c>
      <c r="BR33" s="33">
        <f t="shared" si="65"/>
        <v>41.82</v>
      </c>
      <c r="BS33" s="44">
        <f t="shared" si="66"/>
        <v>55.81061692969871</v>
      </c>
      <c r="BT33" s="12">
        <v>86.21</v>
      </c>
      <c r="BU33" s="2"/>
      <c r="BV33" s="2"/>
      <c r="BW33" s="3">
        <v>6</v>
      </c>
      <c r="BX33" s="3"/>
      <c r="BY33" s="3"/>
      <c r="BZ33" s="3"/>
      <c r="CA33" s="3"/>
      <c r="CB33" s="3"/>
      <c r="CC33" s="6">
        <f t="shared" si="67"/>
        <v>86.21</v>
      </c>
      <c r="CD33" s="10">
        <f t="shared" si="68"/>
        <v>6</v>
      </c>
      <c r="CE33" s="3">
        <f t="shared" si="69"/>
        <v>0</v>
      </c>
      <c r="CF33" s="11">
        <f t="shared" si="70"/>
        <v>92.21</v>
      </c>
      <c r="CG33" s="44">
        <f t="shared" si="71"/>
        <v>61.999783103784843</v>
      </c>
      <c r="CH33" s="12"/>
      <c r="CI33" s="2"/>
      <c r="CJ33" s="3"/>
      <c r="CK33" s="3"/>
      <c r="CL33" s="3"/>
      <c r="CM33" s="3"/>
      <c r="CN33" s="3"/>
      <c r="CO33" s="6">
        <f t="shared" si="72"/>
        <v>0</v>
      </c>
      <c r="CP33" s="10">
        <f t="shared" si="73"/>
        <v>0</v>
      </c>
      <c r="CQ33" s="3">
        <f t="shared" si="74"/>
        <v>0</v>
      </c>
      <c r="CR33" s="11">
        <f t="shared" si="75"/>
        <v>0</v>
      </c>
      <c r="CS33" s="12"/>
      <c r="CT33" s="2"/>
      <c r="CU33" s="3"/>
      <c r="CV33" s="3"/>
      <c r="CW33" s="3"/>
      <c r="CX33" s="3"/>
      <c r="CY33" s="3"/>
      <c r="CZ33" s="6">
        <f t="shared" si="76"/>
        <v>0</v>
      </c>
      <c r="DA33" s="10">
        <f t="shared" si="77"/>
        <v>0</v>
      </c>
      <c r="DB33" s="3">
        <f t="shared" si="78"/>
        <v>0</v>
      </c>
      <c r="DC33" s="11">
        <f t="shared" si="79"/>
        <v>0</v>
      </c>
      <c r="DD33" s="12"/>
      <c r="DE33" s="2"/>
      <c r="DF33" s="3"/>
      <c r="DG33" s="3"/>
      <c r="DH33" s="3"/>
      <c r="DI33" s="3"/>
      <c r="DJ33" s="3"/>
      <c r="DK33" s="6">
        <f t="shared" si="80"/>
        <v>0</v>
      </c>
      <c r="DL33" s="10">
        <f t="shared" si="81"/>
        <v>0</v>
      </c>
      <c r="DM33" s="3">
        <f t="shared" si="82"/>
        <v>0</v>
      </c>
      <c r="DN33" s="11">
        <f t="shared" si="83"/>
        <v>0</v>
      </c>
    </row>
    <row r="34" spans="1:118" ht="15" x14ac:dyDescent="0.2">
      <c r="A34" s="14">
        <v>21</v>
      </c>
      <c r="B34" s="14">
        <v>15</v>
      </c>
      <c r="C34" s="8" t="s">
        <v>50</v>
      </c>
      <c r="D34" s="31" t="s">
        <v>32</v>
      </c>
      <c r="E34" s="30" t="s">
        <v>42</v>
      </c>
      <c r="F34" s="45">
        <f t="shared" si="42"/>
        <v>251.15944795301527</v>
      </c>
      <c r="G34" s="29">
        <f t="shared" si="43"/>
        <v>431.07</v>
      </c>
      <c r="H34" s="22">
        <f t="shared" si="44"/>
        <v>226.07</v>
      </c>
      <c r="I34" s="7">
        <f t="shared" si="45"/>
        <v>10</v>
      </c>
      <c r="J34" s="24">
        <f t="shared" si="46"/>
        <v>195</v>
      </c>
      <c r="K34" s="12">
        <v>57.62</v>
      </c>
      <c r="L34" s="2"/>
      <c r="M34" s="2"/>
      <c r="N34" s="2"/>
      <c r="O34" s="2"/>
      <c r="P34" s="2"/>
      <c r="Q34" s="2"/>
      <c r="R34" s="3">
        <v>50</v>
      </c>
      <c r="S34" s="3"/>
      <c r="T34" s="3"/>
      <c r="U34" s="3"/>
      <c r="V34" s="3"/>
      <c r="W34" s="13"/>
      <c r="X34" s="6">
        <f t="shared" si="47"/>
        <v>57.62</v>
      </c>
      <c r="Y34" s="10">
        <f t="shared" si="48"/>
        <v>50</v>
      </c>
      <c r="Z34" s="3">
        <f t="shared" si="49"/>
        <v>0</v>
      </c>
      <c r="AA34" s="33">
        <f t="shared" si="50"/>
        <v>107.62</v>
      </c>
      <c r="AB34" s="44">
        <f t="shared" si="51"/>
        <v>35.328005946850027</v>
      </c>
      <c r="AC34" s="12">
        <v>32.630000000000003</v>
      </c>
      <c r="AD34" s="2">
        <v>23.51</v>
      </c>
      <c r="AE34" s="2"/>
      <c r="AF34" s="2"/>
      <c r="AG34" s="3">
        <v>125</v>
      </c>
      <c r="AH34" s="3"/>
      <c r="AI34" s="3"/>
      <c r="AJ34" s="3"/>
      <c r="AK34" s="3"/>
      <c r="AL34" s="3"/>
      <c r="AM34" s="6">
        <f t="shared" si="52"/>
        <v>56.14</v>
      </c>
      <c r="AN34" s="10">
        <f t="shared" si="53"/>
        <v>125</v>
      </c>
      <c r="AO34" s="3">
        <f t="shared" si="54"/>
        <v>0</v>
      </c>
      <c r="AP34" s="11">
        <f t="shared" si="55"/>
        <v>181.14</v>
      </c>
      <c r="AQ34" s="44">
        <f t="shared" si="56"/>
        <v>28.005962239152044</v>
      </c>
      <c r="AR34" s="12">
        <v>19.72</v>
      </c>
      <c r="AS34" s="2"/>
      <c r="AT34" s="2"/>
      <c r="AU34" s="3">
        <v>11</v>
      </c>
      <c r="AV34" s="3"/>
      <c r="AW34" s="3"/>
      <c r="AX34" s="3"/>
      <c r="AY34" s="3">
        <v>1</v>
      </c>
      <c r="AZ34" s="3"/>
      <c r="BA34" s="6">
        <f t="shared" si="57"/>
        <v>19.72</v>
      </c>
      <c r="BB34" s="10">
        <f t="shared" si="58"/>
        <v>11</v>
      </c>
      <c r="BC34" s="3">
        <f t="shared" si="59"/>
        <v>10</v>
      </c>
      <c r="BD34" s="11">
        <f t="shared" si="60"/>
        <v>40.72</v>
      </c>
      <c r="BE34" s="44">
        <f t="shared" si="61"/>
        <v>34.43025540275049</v>
      </c>
      <c r="BF34" s="12">
        <v>30.79</v>
      </c>
      <c r="BG34" s="2"/>
      <c r="BH34" s="2"/>
      <c r="BI34" s="3">
        <v>3</v>
      </c>
      <c r="BJ34" s="3"/>
      <c r="BK34" s="3"/>
      <c r="BL34" s="3"/>
      <c r="BM34" s="3"/>
      <c r="BN34" s="3"/>
      <c r="BO34" s="6">
        <f t="shared" si="62"/>
        <v>30.79</v>
      </c>
      <c r="BP34" s="10">
        <f t="shared" si="63"/>
        <v>3</v>
      </c>
      <c r="BQ34" s="3">
        <f t="shared" si="64"/>
        <v>0</v>
      </c>
      <c r="BR34" s="33">
        <f t="shared" si="65"/>
        <v>33.79</v>
      </c>
      <c r="BS34" s="44">
        <f t="shared" si="66"/>
        <v>69.07369044095887</v>
      </c>
      <c r="BT34" s="12">
        <v>61.8</v>
      </c>
      <c r="BU34" s="2"/>
      <c r="BV34" s="2"/>
      <c r="BW34" s="3">
        <v>6</v>
      </c>
      <c r="BX34" s="3"/>
      <c r="BY34" s="3"/>
      <c r="BZ34" s="3"/>
      <c r="CA34" s="3"/>
      <c r="CB34" s="3"/>
      <c r="CC34" s="6">
        <f t="shared" si="67"/>
        <v>61.8</v>
      </c>
      <c r="CD34" s="10">
        <f t="shared" si="68"/>
        <v>6</v>
      </c>
      <c r="CE34" s="3">
        <f t="shared" si="69"/>
        <v>0</v>
      </c>
      <c r="CF34" s="11">
        <f t="shared" si="70"/>
        <v>67.8</v>
      </c>
      <c r="CG34" s="44">
        <f t="shared" si="71"/>
        <v>84.321533923303832</v>
      </c>
      <c r="CH34" s="12"/>
      <c r="CI34" s="2"/>
      <c r="CJ34" s="3"/>
      <c r="CK34" s="3"/>
      <c r="CL34" s="3"/>
      <c r="CM34" s="3"/>
      <c r="CN34" s="3"/>
      <c r="CO34" s="6">
        <f t="shared" si="72"/>
        <v>0</v>
      </c>
      <c r="CP34" s="10">
        <f t="shared" si="73"/>
        <v>0</v>
      </c>
      <c r="CQ34" s="3">
        <f t="shared" si="74"/>
        <v>0</v>
      </c>
      <c r="CR34" s="11">
        <f t="shared" si="75"/>
        <v>0</v>
      </c>
      <c r="CS34" s="12"/>
      <c r="CT34" s="2"/>
      <c r="CU34" s="3"/>
      <c r="CV34" s="3"/>
      <c r="CW34" s="3"/>
      <c r="CX34" s="3"/>
      <c r="CY34" s="3"/>
      <c r="CZ34" s="6">
        <f t="shared" si="76"/>
        <v>0</v>
      </c>
      <c r="DA34" s="10">
        <f t="shared" si="77"/>
        <v>0</v>
      </c>
      <c r="DB34" s="3">
        <f t="shared" si="78"/>
        <v>0</v>
      </c>
      <c r="DC34" s="11">
        <f t="shared" si="79"/>
        <v>0</v>
      </c>
      <c r="DD34" s="12"/>
      <c r="DE34" s="2"/>
      <c r="DF34" s="3"/>
      <c r="DG34" s="3"/>
      <c r="DH34" s="3"/>
      <c r="DI34" s="3"/>
      <c r="DJ34" s="3"/>
      <c r="DK34" s="6">
        <f t="shared" si="80"/>
        <v>0</v>
      </c>
      <c r="DL34" s="10">
        <f t="shared" si="81"/>
        <v>0</v>
      </c>
      <c r="DM34" s="3">
        <f t="shared" si="82"/>
        <v>0</v>
      </c>
      <c r="DN34" s="11">
        <f t="shared" si="83"/>
        <v>0</v>
      </c>
    </row>
    <row r="35" spans="1:118" ht="15" x14ac:dyDescent="0.2">
      <c r="A35" s="14">
        <v>22</v>
      </c>
      <c r="B35" s="14">
        <v>16</v>
      </c>
      <c r="C35" s="8" t="s">
        <v>56</v>
      </c>
      <c r="D35" s="31" t="s">
        <v>32</v>
      </c>
      <c r="E35" s="30" t="s">
        <v>42</v>
      </c>
      <c r="F35" s="45">
        <f t="shared" si="42"/>
        <v>250.99015657663261</v>
      </c>
      <c r="G35" s="29">
        <f t="shared" si="43"/>
        <v>369.24</v>
      </c>
      <c r="H35" s="22">
        <f t="shared" si="44"/>
        <v>293.24</v>
      </c>
      <c r="I35" s="7">
        <f t="shared" si="45"/>
        <v>10</v>
      </c>
      <c r="J35" s="24">
        <f t="shared" si="46"/>
        <v>66</v>
      </c>
      <c r="K35" s="12">
        <v>56.63</v>
      </c>
      <c r="L35" s="2"/>
      <c r="M35" s="2"/>
      <c r="N35" s="2"/>
      <c r="O35" s="2"/>
      <c r="P35" s="2"/>
      <c r="Q35" s="2"/>
      <c r="R35" s="3">
        <v>50</v>
      </c>
      <c r="S35" s="3"/>
      <c r="T35" s="3"/>
      <c r="U35" s="3"/>
      <c r="V35" s="3"/>
      <c r="W35" s="13"/>
      <c r="X35" s="6">
        <f t="shared" si="47"/>
        <v>56.63</v>
      </c>
      <c r="Y35" s="10">
        <f t="shared" si="48"/>
        <v>50</v>
      </c>
      <c r="Z35" s="3">
        <f t="shared" si="49"/>
        <v>0</v>
      </c>
      <c r="AA35" s="33">
        <f t="shared" si="50"/>
        <v>106.63</v>
      </c>
      <c r="AB35" s="44">
        <f t="shared" si="51"/>
        <v>35.656006752321112</v>
      </c>
      <c r="AC35" s="12">
        <v>56.4</v>
      </c>
      <c r="AD35" s="2">
        <v>37.11</v>
      </c>
      <c r="AE35" s="2"/>
      <c r="AF35" s="2"/>
      <c r="AG35" s="3">
        <v>11</v>
      </c>
      <c r="AH35" s="3"/>
      <c r="AI35" s="3"/>
      <c r="AJ35" s="3"/>
      <c r="AK35" s="3"/>
      <c r="AL35" s="3"/>
      <c r="AM35" s="6">
        <f t="shared" si="52"/>
        <v>93.509999999999991</v>
      </c>
      <c r="AN35" s="10">
        <f t="shared" si="53"/>
        <v>11</v>
      </c>
      <c r="AO35" s="3">
        <f t="shared" si="54"/>
        <v>0</v>
      </c>
      <c r="AP35" s="11">
        <f t="shared" si="55"/>
        <v>104.50999999999999</v>
      </c>
      <c r="AQ35" s="44">
        <f t="shared" si="56"/>
        <v>48.540809491914658</v>
      </c>
      <c r="AR35" s="12">
        <v>23.47</v>
      </c>
      <c r="AS35" s="2"/>
      <c r="AT35" s="2"/>
      <c r="AU35" s="3">
        <v>1</v>
      </c>
      <c r="AV35" s="3"/>
      <c r="AW35" s="3"/>
      <c r="AX35" s="3"/>
      <c r="AY35" s="3">
        <v>1</v>
      </c>
      <c r="AZ35" s="3"/>
      <c r="BA35" s="6">
        <f t="shared" si="57"/>
        <v>23.47</v>
      </c>
      <c r="BB35" s="10">
        <f t="shared" si="58"/>
        <v>1</v>
      </c>
      <c r="BC35" s="3">
        <f t="shared" si="59"/>
        <v>10</v>
      </c>
      <c r="BD35" s="11">
        <f t="shared" si="60"/>
        <v>34.47</v>
      </c>
      <c r="BE35" s="44">
        <f t="shared" si="61"/>
        <v>40.673049028140412</v>
      </c>
      <c r="BF35" s="12">
        <v>39.99</v>
      </c>
      <c r="BG35" s="2"/>
      <c r="BH35" s="2"/>
      <c r="BI35" s="3">
        <v>1</v>
      </c>
      <c r="BJ35" s="3"/>
      <c r="BK35" s="3"/>
      <c r="BL35" s="3"/>
      <c r="BM35" s="3"/>
      <c r="BN35" s="3"/>
      <c r="BO35" s="6">
        <f t="shared" si="62"/>
        <v>39.99</v>
      </c>
      <c r="BP35" s="10">
        <f t="shared" si="63"/>
        <v>1</v>
      </c>
      <c r="BQ35" s="3">
        <f t="shared" si="64"/>
        <v>0</v>
      </c>
      <c r="BR35" s="33">
        <f t="shared" si="65"/>
        <v>40.99</v>
      </c>
      <c r="BS35" s="44">
        <f t="shared" si="66"/>
        <v>56.940717248109294</v>
      </c>
      <c r="BT35" s="12">
        <v>79.64</v>
      </c>
      <c r="BU35" s="2"/>
      <c r="BV35" s="2"/>
      <c r="BW35" s="3">
        <v>3</v>
      </c>
      <c r="BX35" s="3"/>
      <c r="BY35" s="3"/>
      <c r="BZ35" s="3"/>
      <c r="CA35" s="3"/>
      <c r="CB35" s="3"/>
      <c r="CC35" s="6">
        <f t="shared" si="67"/>
        <v>79.64</v>
      </c>
      <c r="CD35" s="10">
        <f t="shared" si="68"/>
        <v>3</v>
      </c>
      <c r="CE35" s="3">
        <f t="shared" si="69"/>
        <v>0</v>
      </c>
      <c r="CF35" s="11">
        <f t="shared" si="70"/>
        <v>82.64</v>
      </c>
      <c r="CG35" s="44">
        <f t="shared" si="71"/>
        <v>69.179574056147146</v>
      </c>
      <c r="CH35" s="12"/>
      <c r="CI35" s="2"/>
      <c r="CJ35" s="3"/>
      <c r="CK35" s="3"/>
      <c r="CL35" s="3"/>
      <c r="CM35" s="3"/>
      <c r="CN35" s="3"/>
      <c r="CO35" s="6">
        <f t="shared" si="72"/>
        <v>0</v>
      </c>
      <c r="CP35" s="10">
        <f t="shared" si="73"/>
        <v>0</v>
      </c>
      <c r="CQ35" s="3">
        <f t="shared" si="74"/>
        <v>0</v>
      </c>
      <c r="CR35" s="11">
        <f t="shared" si="75"/>
        <v>0</v>
      </c>
      <c r="CS35" s="12"/>
      <c r="CT35" s="2"/>
      <c r="CU35" s="3"/>
      <c r="CV35" s="3"/>
      <c r="CW35" s="3"/>
      <c r="CX35" s="3"/>
      <c r="CY35" s="3"/>
      <c r="CZ35" s="6">
        <f t="shared" si="76"/>
        <v>0</v>
      </c>
      <c r="DA35" s="10">
        <f t="shared" si="77"/>
        <v>0</v>
      </c>
      <c r="DB35" s="3">
        <f t="shared" si="78"/>
        <v>0</v>
      </c>
      <c r="DC35" s="11">
        <f t="shared" si="79"/>
        <v>0</v>
      </c>
      <c r="DD35" s="12"/>
      <c r="DE35" s="2"/>
      <c r="DF35" s="3"/>
      <c r="DG35" s="3"/>
      <c r="DH35" s="3"/>
      <c r="DI35" s="3"/>
      <c r="DJ35" s="3"/>
      <c r="DK35" s="6">
        <f t="shared" si="80"/>
        <v>0</v>
      </c>
      <c r="DL35" s="10">
        <f t="shared" si="81"/>
        <v>0</v>
      </c>
      <c r="DM35" s="3">
        <f t="shared" si="82"/>
        <v>0</v>
      </c>
      <c r="DN35" s="11">
        <f t="shared" si="83"/>
        <v>0</v>
      </c>
    </row>
    <row r="36" spans="1:118" ht="15" x14ac:dyDescent="0.2">
      <c r="A36" s="14">
        <v>25</v>
      </c>
      <c r="B36" s="14">
        <v>17</v>
      </c>
      <c r="C36" s="8" t="s">
        <v>55</v>
      </c>
      <c r="D36" s="31" t="s">
        <v>32</v>
      </c>
      <c r="E36" s="30" t="s">
        <v>42</v>
      </c>
      <c r="F36" s="45">
        <f t="shared" si="42"/>
        <v>238.45299288430013</v>
      </c>
      <c r="G36" s="29">
        <f t="shared" si="43"/>
        <v>405.69</v>
      </c>
      <c r="H36" s="22">
        <f t="shared" si="44"/>
        <v>304.69</v>
      </c>
      <c r="I36" s="7">
        <f t="shared" si="45"/>
        <v>5</v>
      </c>
      <c r="J36" s="24">
        <f t="shared" si="46"/>
        <v>96</v>
      </c>
      <c r="K36" s="12">
        <v>90</v>
      </c>
      <c r="L36" s="2"/>
      <c r="M36" s="2"/>
      <c r="N36" s="2"/>
      <c r="O36" s="2"/>
      <c r="P36" s="2"/>
      <c r="Q36" s="2"/>
      <c r="R36" s="3">
        <v>10</v>
      </c>
      <c r="S36" s="3">
        <v>1</v>
      </c>
      <c r="T36" s="3"/>
      <c r="U36" s="3"/>
      <c r="V36" s="3"/>
      <c r="W36" s="13"/>
      <c r="X36" s="6">
        <f t="shared" si="47"/>
        <v>90</v>
      </c>
      <c r="Y36" s="10">
        <f t="shared" si="48"/>
        <v>10</v>
      </c>
      <c r="Z36" s="3">
        <f t="shared" si="49"/>
        <v>5</v>
      </c>
      <c r="AA36" s="33">
        <f t="shared" si="50"/>
        <v>105</v>
      </c>
      <c r="AB36" s="44">
        <f t="shared" si="51"/>
        <v>36.209523809523816</v>
      </c>
      <c r="AC36" s="12">
        <v>27.43</v>
      </c>
      <c r="AD36" s="2">
        <v>29.39</v>
      </c>
      <c r="AE36" s="2"/>
      <c r="AF36" s="2"/>
      <c r="AG36" s="3">
        <v>31</v>
      </c>
      <c r="AH36" s="3"/>
      <c r="AI36" s="3"/>
      <c r="AJ36" s="3"/>
      <c r="AK36" s="3"/>
      <c r="AL36" s="3"/>
      <c r="AM36" s="6">
        <f t="shared" si="52"/>
        <v>56.82</v>
      </c>
      <c r="AN36" s="10">
        <f t="shared" si="53"/>
        <v>31</v>
      </c>
      <c r="AO36" s="3">
        <f t="shared" si="54"/>
        <v>0</v>
      </c>
      <c r="AP36" s="11">
        <f t="shared" si="55"/>
        <v>87.82</v>
      </c>
      <c r="AQ36" s="44">
        <f t="shared" si="56"/>
        <v>57.765884764290597</v>
      </c>
      <c r="AR36" s="12">
        <v>17.059999999999999</v>
      </c>
      <c r="AS36" s="2"/>
      <c r="AT36" s="2"/>
      <c r="AU36" s="3">
        <v>7</v>
      </c>
      <c r="AV36" s="3"/>
      <c r="AW36" s="3"/>
      <c r="AX36" s="3"/>
      <c r="AY36" s="3"/>
      <c r="AZ36" s="3"/>
      <c r="BA36" s="6">
        <f t="shared" si="57"/>
        <v>17.059999999999999</v>
      </c>
      <c r="BB36" s="10">
        <f t="shared" si="58"/>
        <v>7</v>
      </c>
      <c r="BC36" s="3">
        <f t="shared" si="59"/>
        <v>0</v>
      </c>
      <c r="BD36" s="11">
        <f t="shared" si="60"/>
        <v>24.06</v>
      </c>
      <c r="BE36" s="44">
        <f t="shared" si="61"/>
        <v>58.270989193682468</v>
      </c>
      <c r="BF36" s="12">
        <v>32.86</v>
      </c>
      <c r="BG36" s="2"/>
      <c r="BH36" s="2"/>
      <c r="BI36" s="3">
        <v>20</v>
      </c>
      <c r="BJ36" s="3"/>
      <c r="BK36" s="3"/>
      <c r="BL36" s="3"/>
      <c r="BM36" s="3"/>
      <c r="BN36" s="3"/>
      <c r="BO36" s="6">
        <f t="shared" si="62"/>
        <v>32.86</v>
      </c>
      <c r="BP36" s="10">
        <f t="shared" si="63"/>
        <v>20</v>
      </c>
      <c r="BQ36" s="3">
        <f t="shared" si="64"/>
        <v>0</v>
      </c>
      <c r="BR36" s="33">
        <f t="shared" si="65"/>
        <v>52.86</v>
      </c>
      <c r="BS36" s="44">
        <f t="shared" si="66"/>
        <v>44.154370034052214</v>
      </c>
      <c r="BT36" s="12">
        <v>107.95</v>
      </c>
      <c r="BU36" s="2"/>
      <c r="BV36" s="2"/>
      <c r="BW36" s="3">
        <v>28</v>
      </c>
      <c r="BX36" s="3"/>
      <c r="BY36" s="3"/>
      <c r="BZ36" s="3"/>
      <c r="CA36" s="3"/>
      <c r="CB36" s="3"/>
      <c r="CC36" s="6">
        <f t="shared" si="67"/>
        <v>107.95</v>
      </c>
      <c r="CD36" s="10">
        <f t="shared" si="68"/>
        <v>28</v>
      </c>
      <c r="CE36" s="3">
        <f t="shared" si="69"/>
        <v>0</v>
      </c>
      <c r="CF36" s="11">
        <f t="shared" si="70"/>
        <v>135.94999999999999</v>
      </c>
      <c r="CG36" s="44">
        <f t="shared" si="71"/>
        <v>42.052225082751015</v>
      </c>
      <c r="CH36" s="12"/>
      <c r="CI36" s="2"/>
      <c r="CJ36" s="3"/>
      <c r="CK36" s="3"/>
      <c r="CL36" s="3"/>
      <c r="CM36" s="3"/>
      <c r="CN36" s="3"/>
      <c r="CO36" s="6">
        <f t="shared" si="72"/>
        <v>0</v>
      </c>
      <c r="CP36" s="10">
        <f t="shared" si="73"/>
        <v>0</v>
      </c>
      <c r="CQ36" s="3">
        <f t="shared" si="74"/>
        <v>0</v>
      </c>
      <c r="CR36" s="11">
        <f t="shared" si="75"/>
        <v>0</v>
      </c>
      <c r="CS36" s="12"/>
      <c r="CT36" s="2"/>
      <c r="CU36" s="3"/>
      <c r="CV36" s="3"/>
      <c r="CW36" s="3"/>
      <c r="CX36" s="3"/>
      <c r="CY36" s="3"/>
      <c r="CZ36" s="6">
        <f t="shared" si="76"/>
        <v>0</v>
      </c>
      <c r="DA36" s="10">
        <f t="shared" si="77"/>
        <v>0</v>
      </c>
      <c r="DB36" s="3">
        <f t="shared" si="78"/>
        <v>0</v>
      </c>
      <c r="DC36" s="11">
        <f t="shared" si="79"/>
        <v>0</v>
      </c>
      <c r="DD36" s="12"/>
      <c r="DE36" s="2"/>
      <c r="DF36" s="3"/>
      <c r="DG36" s="3"/>
      <c r="DH36" s="3"/>
      <c r="DI36" s="3"/>
      <c r="DJ36" s="3"/>
      <c r="DK36" s="6">
        <f t="shared" si="80"/>
        <v>0</v>
      </c>
      <c r="DL36" s="10">
        <f t="shared" si="81"/>
        <v>0</v>
      </c>
      <c r="DM36" s="3">
        <f t="shared" si="82"/>
        <v>0</v>
      </c>
      <c r="DN36" s="11">
        <f t="shared" si="83"/>
        <v>0</v>
      </c>
    </row>
    <row r="37" spans="1:118" ht="15" x14ac:dyDescent="0.2">
      <c r="A37" s="14">
        <v>26</v>
      </c>
      <c r="B37" s="14">
        <v>18</v>
      </c>
      <c r="C37" s="8" t="s">
        <v>70</v>
      </c>
      <c r="D37" s="31" t="s">
        <v>32</v>
      </c>
      <c r="E37" s="30" t="s">
        <v>42</v>
      </c>
      <c r="F37" s="45">
        <f t="shared" si="42"/>
        <v>233.82068885234759</v>
      </c>
      <c r="G37" s="29">
        <f t="shared" si="43"/>
        <v>377.62</v>
      </c>
      <c r="H37" s="22">
        <f t="shared" si="44"/>
        <v>198.62</v>
      </c>
      <c r="I37" s="7">
        <f t="shared" si="45"/>
        <v>30</v>
      </c>
      <c r="J37" s="24">
        <f t="shared" si="46"/>
        <v>149</v>
      </c>
      <c r="K37" s="12">
        <v>44.67</v>
      </c>
      <c r="L37" s="2"/>
      <c r="M37" s="2"/>
      <c r="N37" s="2"/>
      <c r="O37" s="2"/>
      <c r="P37" s="2"/>
      <c r="Q37" s="2"/>
      <c r="R37" s="3">
        <v>50</v>
      </c>
      <c r="S37" s="3"/>
      <c r="T37" s="3"/>
      <c r="U37" s="3"/>
      <c r="V37" s="3"/>
      <c r="W37" s="13"/>
      <c r="X37" s="6">
        <f t="shared" si="47"/>
        <v>44.67</v>
      </c>
      <c r="Y37" s="10">
        <f t="shared" si="48"/>
        <v>50</v>
      </c>
      <c r="Z37" s="3">
        <f t="shared" si="49"/>
        <v>0</v>
      </c>
      <c r="AA37" s="33">
        <f t="shared" si="50"/>
        <v>94.67</v>
      </c>
      <c r="AB37" s="44">
        <f t="shared" si="51"/>
        <v>40.160557726840608</v>
      </c>
      <c r="AC37" s="12">
        <v>22.82</v>
      </c>
      <c r="AD37" s="2">
        <v>27.95</v>
      </c>
      <c r="AE37" s="2"/>
      <c r="AF37" s="2"/>
      <c r="AG37" s="3">
        <v>48</v>
      </c>
      <c r="AH37" s="3"/>
      <c r="AI37" s="3"/>
      <c r="AJ37" s="3"/>
      <c r="AK37" s="3"/>
      <c r="AL37" s="3"/>
      <c r="AM37" s="6">
        <f t="shared" si="52"/>
        <v>50.769999999999996</v>
      </c>
      <c r="AN37" s="10">
        <f t="shared" si="53"/>
        <v>48</v>
      </c>
      <c r="AO37" s="3">
        <f t="shared" si="54"/>
        <v>0</v>
      </c>
      <c r="AP37" s="11">
        <f t="shared" si="55"/>
        <v>98.77</v>
      </c>
      <c r="AQ37" s="44">
        <f t="shared" si="56"/>
        <v>51.361749519084754</v>
      </c>
      <c r="AR37" s="12">
        <v>13.26</v>
      </c>
      <c r="AS37" s="2"/>
      <c r="AT37" s="2"/>
      <c r="AU37" s="3">
        <v>26</v>
      </c>
      <c r="AV37" s="3"/>
      <c r="AW37" s="3"/>
      <c r="AX37" s="3"/>
      <c r="AY37" s="3">
        <v>1</v>
      </c>
      <c r="AZ37" s="3"/>
      <c r="BA37" s="6">
        <f t="shared" si="57"/>
        <v>13.26</v>
      </c>
      <c r="BB37" s="10">
        <f t="shared" si="58"/>
        <v>26</v>
      </c>
      <c r="BC37" s="3">
        <f t="shared" si="59"/>
        <v>10</v>
      </c>
      <c r="BD37" s="11">
        <f t="shared" si="60"/>
        <v>49.26</v>
      </c>
      <c r="BE37" s="44">
        <f t="shared" si="61"/>
        <v>28.461226146975232</v>
      </c>
      <c r="BF37" s="12">
        <v>33.82</v>
      </c>
      <c r="BG37" s="2"/>
      <c r="BH37" s="2"/>
      <c r="BI37" s="3">
        <v>8</v>
      </c>
      <c r="BJ37" s="3"/>
      <c r="BK37" s="3"/>
      <c r="BL37" s="3"/>
      <c r="BM37" s="3">
        <v>1</v>
      </c>
      <c r="BN37" s="3"/>
      <c r="BO37" s="6">
        <f t="shared" si="62"/>
        <v>33.82</v>
      </c>
      <c r="BP37" s="10">
        <f t="shared" si="63"/>
        <v>8</v>
      </c>
      <c r="BQ37" s="3">
        <f t="shared" si="64"/>
        <v>10</v>
      </c>
      <c r="BR37" s="33">
        <f t="shared" si="65"/>
        <v>51.82</v>
      </c>
      <c r="BS37" s="44">
        <f t="shared" si="66"/>
        <v>45.04052489386337</v>
      </c>
      <c r="BT37" s="12">
        <v>56.1</v>
      </c>
      <c r="BU37" s="2"/>
      <c r="BV37" s="2"/>
      <c r="BW37" s="3">
        <v>17</v>
      </c>
      <c r="BX37" s="3"/>
      <c r="BY37" s="3"/>
      <c r="BZ37" s="3"/>
      <c r="CA37" s="3">
        <v>1</v>
      </c>
      <c r="CB37" s="3"/>
      <c r="CC37" s="6">
        <f t="shared" si="67"/>
        <v>56.1</v>
      </c>
      <c r="CD37" s="10">
        <f t="shared" si="68"/>
        <v>17</v>
      </c>
      <c r="CE37" s="3">
        <f t="shared" si="69"/>
        <v>10</v>
      </c>
      <c r="CF37" s="11">
        <f t="shared" si="70"/>
        <v>83.1</v>
      </c>
      <c r="CG37" s="44">
        <f t="shared" si="71"/>
        <v>68.796630565583641</v>
      </c>
      <c r="CH37" s="12"/>
      <c r="CI37" s="2"/>
      <c r="CJ37" s="3"/>
      <c r="CK37" s="3"/>
      <c r="CL37" s="3"/>
      <c r="CM37" s="3"/>
      <c r="CN37" s="3"/>
      <c r="CO37" s="6">
        <f t="shared" si="72"/>
        <v>0</v>
      </c>
      <c r="CP37" s="10">
        <f t="shared" si="73"/>
        <v>0</v>
      </c>
      <c r="CQ37" s="3">
        <f t="shared" si="74"/>
        <v>0</v>
      </c>
      <c r="CR37" s="11">
        <f t="shared" si="75"/>
        <v>0</v>
      </c>
      <c r="CS37" s="12"/>
      <c r="CT37" s="2"/>
      <c r="CU37" s="3"/>
      <c r="CV37" s="3"/>
      <c r="CW37" s="3"/>
      <c r="CX37" s="3"/>
      <c r="CY37" s="3"/>
      <c r="CZ37" s="6">
        <f t="shared" si="76"/>
        <v>0</v>
      </c>
      <c r="DA37" s="10">
        <f t="shared" si="77"/>
        <v>0</v>
      </c>
      <c r="DB37" s="3">
        <f t="shared" si="78"/>
        <v>0</v>
      </c>
      <c r="DC37" s="11">
        <f t="shared" si="79"/>
        <v>0</v>
      </c>
      <c r="DD37" s="12"/>
      <c r="DE37" s="2"/>
      <c r="DF37" s="3"/>
      <c r="DG37" s="3"/>
      <c r="DH37" s="3"/>
      <c r="DI37" s="3"/>
      <c r="DJ37" s="3"/>
      <c r="DK37" s="6">
        <f t="shared" si="80"/>
        <v>0</v>
      </c>
      <c r="DL37" s="10">
        <f t="shared" si="81"/>
        <v>0</v>
      </c>
      <c r="DM37" s="3">
        <f t="shared" si="82"/>
        <v>0</v>
      </c>
      <c r="DN37" s="11">
        <f t="shared" si="83"/>
        <v>0</v>
      </c>
    </row>
    <row r="38" spans="1:118" ht="15" x14ac:dyDescent="0.2">
      <c r="A38" s="14">
        <v>27</v>
      </c>
      <c r="B38" s="14">
        <v>19</v>
      </c>
      <c r="C38" s="8" t="s">
        <v>40</v>
      </c>
      <c r="D38" s="31" t="s">
        <v>32</v>
      </c>
      <c r="E38" s="30" t="s">
        <v>42</v>
      </c>
      <c r="F38" s="45">
        <f t="shared" si="42"/>
        <v>232.10402890119005</v>
      </c>
      <c r="G38" s="29">
        <f t="shared" si="43"/>
        <v>410</v>
      </c>
      <c r="H38" s="22">
        <f t="shared" si="44"/>
        <v>359</v>
      </c>
      <c r="I38" s="7">
        <f t="shared" si="45"/>
        <v>0</v>
      </c>
      <c r="J38" s="24">
        <f t="shared" si="46"/>
        <v>51</v>
      </c>
      <c r="K38" s="12">
        <v>90</v>
      </c>
      <c r="L38" s="2"/>
      <c r="M38" s="2"/>
      <c r="N38" s="2"/>
      <c r="O38" s="2"/>
      <c r="P38" s="2"/>
      <c r="Q38" s="2"/>
      <c r="R38" s="3">
        <v>40</v>
      </c>
      <c r="S38" s="3"/>
      <c r="T38" s="3"/>
      <c r="U38" s="3"/>
      <c r="V38" s="3"/>
      <c r="W38" s="13"/>
      <c r="X38" s="6">
        <f t="shared" si="47"/>
        <v>90</v>
      </c>
      <c r="Y38" s="10">
        <f t="shared" si="48"/>
        <v>40</v>
      </c>
      <c r="Z38" s="3">
        <f t="shared" si="49"/>
        <v>0</v>
      </c>
      <c r="AA38" s="33">
        <f t="shared" si="50"/>
        <v>130</v>
      </c>
      <c r="AB38" s="44">
        <f t="shared" si="51"/>
        <v>29.246153846153849</v>
      </c>
      <c r="AC38" s="12">
        <v>53.01</v>
      </c>
      <c r="AD38" s="2">
        <v>43.47</v>
      </c>
      <c r="AE38" s="2"/>
      <c r="AF38" s="2"/>
      <c r="AG38" s="3">
        <v>5</v>
      </c>
      <c r="AH38" s="3"/>
      <c r="AI38" s="3"/>
      <c r="AJ38" s="3"/>
      <c r="AK38" s="3"/>
      <c r="AL38" s="3"/>
      <c r="AM38" s="6">
        <f t="shared" si="52"/>
        <v>96.47999999999999</v>
      </c>
      <c r="AN38" s="10">
        <f t="shared" si="53"/>
        <v>5</v>
      </c>
      <c r="AO38" s="3">
        <f t="shared" si="54"/>
        <v>0</v>
      </c>
      <c r="AP38" s="11">
        <f t="shared" si="55"/>
        <v>101.47999999999999</v>
      </c>
      <c r="AQ38" s="44">
        <f t="shared" si="56"/>
        <v>49.990145841545143</v>
      </c>
      <c r="AR38" s="12">
        <v>35.659999999999997</v>
      </c>
      <c r="AS38" s="2"/>
      <c r="AT38" s="2"/>
      <c r="AU38" s="3">
        <v>0</v>
      </c>
      <c r="AV38" s="3"/>
      <c r="AW38" s="3"/>
      <c r="AX38" s="3"/>
      <c r="AY38" s="3"/>
      <c r="AZ38" s="3"/>
      <c r="BA38" s="6">
        <f t="shared" si="57"/>
        <v>35.659999999999997</v>
      </c>
      <c r="BB38" s="10">
        <f t="shared" si="58"/>
        <v>0</v>
      </c>
      <c r="BC38" s="3">
        <f t="shared" si="59"/>
        <v>0</v>
      </c>
      <c r="BD38" s="11">
        <f t="shared" si="60"/>
        <v>35.659999999999997</v>
      </c>
      <c r="BE38" s="44">
        <f t="shared" si="61"/>
        <v>39.315759955131803</v>
      </c>
      <c r="BF38" s="12">
        <v>38.42</v>
      </c>
      <c r="BG38" s="2"/>
      <c r="BH38" s="2"/>
      <c r="BI38" s="3">
        <v>2</v>
      </c>
      <c r="BJ38" s="3"/>
      <c r="BK38" s="3"/>
      <c r="BL38" s="3"/>
      <c r="BM38" s="3"/>
      <c r="BN38" s="3"/>
      <c r="BO38" s="6">
        <f t="shared" si="62"/>
        <v>38.42</v>
      </c>
      <c r="BP38" s="10">
        <f t="shared" si="63"/>
        <v>2</v>
      </c>
      <c r="BQ38" s="3">
        <f t="shared" si="64"/>
        <v>0</v>
      </c>
      <c r="BR38" s="33">
        <f t="shared" si="65"/>
        <v>40.42</v>
      </c>
      <c r="BS38" s="44">
        <f t="shared" si="66"/>
        <v>57.743691241959425</v>
      </c>
      <c r="BT38" s="12">
        <v>98.44</v>
      </c>
      <c r="BU38" s="2"/>
      <c r="BV38" s="2"/>
      <c r="BW38" s="3">
        <v>4</v>
      </c>
      <c r="BX38" s="3"/>
      <c r="BY38" s="3"/>
      <c r="BZ38" s="3"/>
      <c r="CA38" s="3"/>
      <c r="CB38" s="3"/>
      <c r="CC38" s="6">
        <f t="shared" si="67"/>
        <v>98.44</v>
      </c>
      <c r="CD38" s="10">
        <f t="shared" si="68"/>
        <v>4</v>
      </c>
      <c r="CE38" s="3">
        <f t="shared" si="69"/>
        <v>0</v>
      </c>
      <c r="CF38" s="11">
        <f t="shared" si="70"/>
        <v>102.44</v>
      </c>
      <c r="CG38" s="44">
        <f t="shared" si="71"/>
        <v>55.808278016399846</v>
      </c>
      <c r="CH38" s="12"/>
      <c r="CI38" s="2"/>
      <c r="CJ38" s="3"/>
      <c r="CK38" s="3"/>
      <c r="CL38" s="3"/>
      <c r="CM38" s="3"/>
      <c r="CN38" s="3"/>
      <c r="CO38" s="6">
        <f t="shared" si="72"/>
        <v>0</v>
      </c>
      <c r="CP38" s="10">
        <f t="shared" si="73"/>
        <v>0</v>
      </c>
      <c r="CQ38" s="3">
        <f t="shared" si="74"/>
        <v>0</v>
      </c>
      <c r="CR38" s="11">
        <f t="shared" si="75"/>
        <v>0</v>
      </c>
      <c r="CS38" s="12"/>
      <c r="CT38" s="2"/>
      <c r="CU38" s="3"/>
      <c r="CV38" s="3"/>
      <c r="CW38" s="3"/>
      <c r="CX38" s="3"/>
      <c r="CY38" s="3"/>
      <c r="CZ38" s="6">
        <f t="shared" si="76"/>
        <v>0</v>
      </c>
      <c r="DA38" s="10">
        <f t="shared" si="77"/>
        <v>0</v>
      </c>
      <c r="DB38" s="3">
        <f t="shared" si="78"/>
        <v>0</v>
      </c>
      <c r="DC38" s="11">
        <f t="shared" si="79"/>
        <v>0</v>
      </c>
      <c r="DD38" s="12"/>
      <c r="DE38" s="2"/>
      <c r="DF38" s="3"/>
      <c r="DG38" s="3"/>
      <c r="DH38" s="3"/>
      <c r="DI38" s="3"/>
      <c r="DJ38" s="3"/>
      <c r="DK38" s="6">
        <f t="shared" si="80"/>
        <v>0</v>
      </c>
      <c r="DL38" s="10">
        <f t="shared" si="81"/>
        <v>0</v>
      </c>
      <c r="DM38" s="3">
        <f t="shared" si="82"/>
        <v>0</v>
      </c>
      <c r="DN38" s="11">
        <f t="shared" si="83"/>
        <v>0</v>
      </c>
    </row>
    <row r="39" spans="1:118" ht="15" x14ac:dyDescent="0.2">
      <c r="A39" s="14">
        <v>29</v>
      </c>
      <c r="B39" s="14">
        <v>20</v>
      </c>
      <c r="C39" s="8" t="s">
        <v>81</v>
      </c>
      <c r="D39" s="31" t="s">
        <v>32</v>
      </c>
      <c r="E39" s="30" t="s">
        <v>42</v>
      </c>
      <c r="F39" s="45">
        <f t="shared" si="42"/>
        <v>217.22104118928524</v>
      </c>
      <c r="G39" s="29">
        <f t="shared" si="43"/>
        <v>476.14</v>
      </c>
      <c r="H39" s="22">
        <f t="shared" si="44"/>
        <v>341.14</v>
      </c>
      <c r="I39" s="7">
        <f t="shared" si="45"/>
        <v>0</v>
      </c>
      <c r="J39" s="24">
        <f t="shared" si="46"/>
        <v>135</v>
      </c>
      <c r="K39" s="12">
        <v>89.83</v>
      </c>
      <c r="L39" s="2"/>
      <c r="M39" s="2"/>
      <c r="N39" s="2"/>
      <c r="O39" s="2"/>
      <c r="P39" s="2"/>
      <c r="Q39" s="2"/>
      <c r="R39" s="3">
        <v>100</v>
      </c>
      <c r="S39" s="3"/>
      <c r="T39" s="3"/>
      <c r="U39" s="3"/>
      <c r="V39" s="3"/>
      <c r="W39" s="13"/>
      <c r="X39" s="6">
        <f t="shared" si="47"/>
        <v>89.83</v>
      </c>
      <c r="Y39" s="10">
        <f t="shared" si="48"/>
        <v>100</v>
      </c>
      <c r="Z39" s="3">
        <f t="shared" si="49"/>
        <v>0</v>
      </c>
      <c r="AA39" s="33">
        <f t="shared" si="50"/>
        <v>189.82999999999998</v>
      </c>
      <c r="AB39" s="44">
        <f t="shared" si="51"/>
        <v>20.028446504767427</v>
      </c>
      <c r="AC39" s="12">
        <v>35.65</v>
      </c>
      <c r="AD39" s="2">
        <v>39.43</v>
      </c>
      <c r="AE39" s="2"/>
      <c r="AF39" s="2"/>
      <c r="AG39" s="3">
        <v>27</v>
      </c>
      <c r="AH39" s="3"/>
      <c r="AI39" s="3"/>
      <c r="AJ39" s="3"/>
      <c r="AK39" s="3"/>
      <c r="AL39" s="3"/>
      <c r="AM39" s="6">
        <f t="shared" si="52"/>
        <v>75.08</v>
      </c>
      <c r="AN39" s="10">
        <f t="shared" si="53"/>
        <v>27</v>
      </c>
      <c r="AO39" s="3">
        <f t="shared" si="54"/>
        <v>0</v>
      </c>
      <c r="AP39" s="11">
        <f t="shared" si="55"/>
        <v>102.08</v>
      </c>
      <c r="AQ39" s="44">
        <f t="shared" si="56"/>
        <v>49.69631661442007</v>
      </c>
      <c r="AR39" s="12">
        <v>27.84</v>
      </c>
      <c r="AS39" s="2"/>
      <c r="AT39" s="2"/>
      <c r="AU39" s="3">
        <v>3</v>
      </c>
      <c r="AV39" s="3"/>
      <c r="AW39" s="3"/>
      <c r="AX39" s="3"/>
      <c r="AY39" s="3"/>
      <c r="AZ39" s="3"/>
      <c r="BA39" s="6">
        <f t="shared" si="57"/>
        <v>27.84</v>
      </c>
      <c r="BB39" s="10">
        <f t="shared" si="58"/>
        <v>3</v>
      </c>
      <c r="BC39" s="3">
        <f t="shared" si="59"/>
        <v>0</v>
      </c>
      <c r="BD39" s="11">
        <f t="shared" si="60"/>
        <v>30.84</v>
      </c>
      <c r="BE39" s="44">
        <f t="shared" si="61"/>
        <v>45.460440985732816</v>
      </c>
      <c r="BF39" s="12">
        <v>49.85</v>
      </c>
      <c r="BG39" s="2"/>
      <c r="BH39" s="2"/>
      <c r="BI39" s="3">
        <v>0</v>
      </c>
      <c r="BJ39" s="3"/>
      <c r="BK39" s="3"/>
      <c r="BL39" s="3"/>
      <c r="BM39" s="3"/>
      <c r="BN39" s="3"/>
      <c r="BO39" s="6">
        <f t="shared" si="62"/>
        <v>49.85</v>
      </c>
      <c r="BP39" s="10">
        <f t="shared" si="63"/>
        <v>0</v>
      </c>
      <c r="BQ39" s="3">
        <f t="shared" si="64"/>
        <v>0</v>
      </c>
      <c r="BR39" s="33">
        <f t="shared" si="65"/>
        <v>49.85</v>
      </c>
      <c r="BS39" s="44">
        <f t="shared" si="66"/>
        <v>46.820461384152459</v>
      </c>
      <c r="BT39" s="12">
        <v>98.54</v>
      </c>
      <c r="BU39" s="2"/>
      <c r="BV39" s="2"/>
      <c r="BW39" s="3">
        <v>5</v>
      </c>
      <c r="BX39" s="3"/>
      <c r="BY39" s="3"/>
      <c r="BZ39" s="3"/>
      <c r="CA39" s="3"/>
      <c r="CB39" s="3"/>
      <c r="CC39" s="6">
        <f t="shared" si="67"/>
        <v>98.54</v>
      </c>
      <c r="CD39" s="10">
        <f t="shared" si="68"/>
        <v>5</v>
      </c>
      <c r="CE39" s="3">
        <f t="shared" si="69"/>
        <v>0</v>
      </c>
      <c r="CF39" s="11">
        <f t="shared" si="70"/>
        <v>103.54</v>
      </c>
      <c r="CG39" s="44">
        <f t="shared" si="71"/>
        <v>55.215375700212476</v>
      </c>
      <c r="CH39" s="12"/>
      <c r="CI39" s="2"/>
      <c r="CJ39" s="3"/>
      <c r="CK39" s="3"/>
      <c r="CL39" s="3"/>
      <c r="CM39" s="3"/>
      <c r="CN39" s="3"/>
      <c r="CO39" s="6">
        <f t="shared" si="72"/>
        <v>0</v>
      </c>
      <c r="CP39" s="10">
        <f t="shared" si="73"/>
        <v>0</v>
      </c>
      <c r="CQ39" s="3">
        <f t="shared" si="74"/>
        <v>0</v>
      </c>
      <c r="CR39" s="11">
        <f t="shared" si="75"/>
        <v>0</v>
      </c>
      <c r="CS39" s="12"/>
      <c r="CT39" s="2"/>
      <c r="CU39" s="3"/>
      <c r="CV39" s="3"/>
      <c r="CW39" s="3"/>
      <c r="CX39" s="3"/>
      <c r="CY39" s="3"/>
      <c r="CZ39" s="6">
        <f t="shared" si="76"/>
        <v>0</v>
      </c>
      <c r="DA39" s="10">
        <f t="shared" si="77"/>
        <v>0</v>
      </c>
      <c r="DB39" s="3">
        <f t="shared" si="78"/>
        <v>0</v>
      </c>
      <c r="DC39" s="11">
        <f t="shared" si="79"/>
        <v>0</v>
      </c>
      <c r="DD39" s="12"/>
      <c r="DE39" s="2"/>
      <c r="DF39" s="3"/>
      <c r="DG39" s="3"/>
      <c r="DH39" s="3"/>
      <c r="DI39" s="3"/>
      <c r="DJ39" s="3"/>
      <c r="DK39" s="6">
        <f t="shared" si="80"/>
        <v>0</v>
      </c>
      <c r="DL39" s="10">
        <f t="shared" si="81"/>
        <v>0</v>
      </c>
      <c r="DM39" s="3">
        <f t="shared" si="82"/>
        <v>0</v>
      </c>
      <c r="DN39" s="11">
        <f t="shared" si="83"/>
        <v>0</v>
      </c>
    </row>
    <row r="40" spans="1:118" ht="15" x14ac:dyDescent="0.2">
      <c r="A40" s="14">
        <v>31</v>
      </c>
      <c r="B40" s="14">
        <v>21</v>
      </c>
      <c r="C40" s="8" t="s">
        <v>83</v>
      </c>
      <c r="D40" s="31" t="s">
        <v>32</v>
      </c>
      <c r="E40" s="30" t="s">
        <v>42</v>
      </c>
      <c r="F40" s="45">
        <f t="shared" si="42"/>
        <v>198.26325353155002</v>
      </c>
      <c r="G40" s="29">
        <f t="shared" si="43"/>
        <v>454.93</v>
      </c>
      <c r="H40" s="22">
        <f t="shared" si="44"/>
        <v>294.93</v>
      </c>
      <c r="I40" s="7">
        <f t="shared" si="45"/>
        <v>20</v>
      </c>
      <c r="J40" s="24">
        <f t="shared" si="46"/>
        <v>140</v>
      </c>
      <c r="K40" s="12">
        <v>67.69</v>
      </c>
      <c r="L40" s="2"/>
      <c r="M40" s="2"/>
      <c r="N40" s="2"/>
      <c r="O40" s="2"/>
      <c r="P40" s="2"/>
      <c r="Q40" s="2"/>
      <c r="R40" s="3">
        <v>50</v>
      </c>
      <c r="S40" s="3"/>
      <c r="T40" s="3"/>
      <c r="U40" s="3"/>
      <c r="V40" s="3"/>
      <c r="W40" s="13"/>
      <c r="X40" s="6">
        <f t="shared" si="47"/>
        <v>67.69</v>
      </c>
      <c r="Y40" s="10">
        <f t="shared" si="48"/>
        <v>50</v>
      </c>
      <c r="Z40" s="3">
        <f t="shared" si="49"/>
        <v>0</v>
      </c>
      <c r="AA40" s="33">
        <f t="shared" si="50"/>
        <v>117.69</v>
      </c>
      <c r="AB40" s="44">
        <f t="shared" si="51"/>
        <v>32.305208598861419</v>
      </c>
      <c r="AC40" s="12">
        <v>25.92</v>
      </c>
      <c r="AD40" s="2">
        <v>30</v>
      </c>
      <c r="AE40" s="2"/>
      <c r="AF40" s="2"/>
      <c r="AG40" s="3">
        <v>52</v>
      </c>
      <c r="AH40" s="3"/>
      <c r="AI40" s="3"/>
      <c r="AJ40" s="3"/>
      <c r="AK40" s="3"/>
      <c r="AL40" s="3"/>
      <c r="AM40" s="6">
        <f t="shared" si="52"/>
        <v>55.92</v>
      </c>
      <c r="AN40" s="10">
        <f t="shared" si="53"/>
        <v>52</v>
      </c>
      <c r="AO40" s="3">
        <f t="shared" si="54"/>
        <v>0</v>
      </c>
      <c r="AP40" s="11">
        <f t="shared" si="55"/>
        <v>107.92</v>
      </c>
      <c r="AQ40" s="44">
        <f t="shared" si="56"/>
        <v>47.007042253521128</v>
      </c>
      <c r="AR40" s="12">
        <v>34.79</v>
      </c>
      <c r="AS40" s="2"/>
      <c r="AT40" s="2"/>
      <c r="AU40" s="3">
        <v>22</v>
      </c>
      <c r="AV40" s="3"/>
      <c r="AW40" s="3"/>
      <c r="AX40" s="3"/>
      <c r="AY40" s="3">
        <v>2</v>
      </c>
      <c r="AZ40" s="3"/>
      <c r="BA40" s="6">
        <f t="shared" si="57"/>
        <v>34.79</v>
      </c>
      <c r="BB40" s="10">
        <f t="shared" si="58"/>
        <v>22</v>
      </c>
      <c r="BC40" s="3">
        <f t="shared" si="59"/>
        <v>20</v>
      </c>
      <c r="BD40" s="11">
        <f t="shared" si="60"/>
        <v>76.789999999999992</v>
      </c>
      <c r="BE40" s="44">
        <f t="shared" si="61"/>
        <v>18.257585623128012</v>
      </c>
      <c r="BF40" s="12">
        <v>49.32</v>
      </c>
      <c r="BG40" s="2"/>
      <c r="BH40" s="2"/>
      <c r="BI40" s="3">
        <v>11</v>
      </c>
      <c r="BJ40" s="3"/>
      <c r="BK40" s="3"/>
      <c r="BL40" s="3"/>
      <c r="BM40" s="3"/>
      <c r="BN40" s="3"/>
      <c r="BO40" s="6">
        <f t="shared" si="62"/>
        <v>49.32</v>
      </c>
      <c r="BP40" s="10">
        <f t="shared" si="63"/>
        <v>11</v>
      </c>
      <c r="BQ40" s="3">
        <f t="shared" si="64"/>
        <v>0</v>
      </c>
      <c r="BR40" s="33">
        <f t="shared" si="65"/>
        <v>60.32</v>
      </c>
      <c r="BS40" s="44">
        <f t="shared" si="66"/>
        <v>38.693633952254643</v>
      </c>
      <c r="BT40" s="12">
        <v>87.21</v>
      </c>
      <c r="BU40" s="2"/>
      <c r="BV40" s="2"/>
      <c r="BW40" s="3">
        <v>5</v>
      </c>
      <c r="BX40" s="3"/>
      <c r="BY40" s="3"/>
      <c r="BZ40" s="3"/>
      <c r="CA40" s="3"/>
      <c r="CB40" s="3"/>
      <c r="CC40" s="6">
        <f t="shared" si="67"/>
        <v>87.21</v>
      </c>
      <c r="CD40" s="10">
        <f t="shared" si="68"/>
        <v>5</v>
      </c>
      <c r="CE40" s="3">
        <f t="shared" si="69"/>
        <v>0</v>
      </c>
      <c r="CF40" s="11">
        <f t="shared" si="70"/>
        <v>92.21</v>
      </c>
      <c r="CG40" s="44">
        <f t="shared" si="71"/>
        <v>61.999783103784843</v>
      </c>
      <c r="CH40" s="12"/>
      <c r="CI40" s="2"/>
      <c r="CJ40" s="3"/>
      <c r="CK40" s="3"/>
      <c r="CL40" s="3"/>
      <c r="CM40" s="3"/>
      <c r="CN40" s="3"/>
      <c r="CO40" s="6">
        <f t="shared" si="72"/>
        <v>0</v>
      </c>
      <c r="CP40" s="10">
        <f t="shared" si="73"/>
        <v>0</v>
      </c>
      <c r="CQ40" s="3">
        <f t="shared" si="74"/>
        <v>0</v>
      </c>
      <c r="CR40" s="11">
        <f t="shared" si="75"/>
        <v>0</v>
      </c>
      <c r="CS40" s="12"/>
      <c r="CT40" s="2"/>
      <c r="CU40" s="3"/>
      <c r="CV40" s="3"/>
      <c r="CW40" s="3"/>
      <c r="CX40" s="3"/>
      <c r="CY40" s="3"/>
      <c r="CZ40" s="6">
        <f t="shared" si="76"/>
        <v>0</v>
      </c>
      <c r="DA40" s="10">
        <f t="shared" si="77"/>
        <v>0</v>
      </c>
      <c r="DB40" s="3">
        <f t="shared" si="78"/>
        <v>0</v>
      </c>
      <c r="DC40" s="11">
        <f t="shared" si="79"/>
        <v>0</v>
      </c>
      <c r="DD40" s="12"/>
      <c r="DE40" s="2"/>
      <c r="DF40" s="3"/>
      <c r="DG40" s="3"/>
      <c r="DH40" s="3"/>
      <c r="DI40" s="3"/>
      <c r="DJ40" s="3"/>
      <c r="DK40" s="6">
        <f t="shared" si="80"/>
        <v>0</v>
      </c>
      <c r="DL40" s="10">
        <f t="shared" si="81"/>
        <v>0</v>
      </c>
      <c r="DM40" s="3">
        <f t="shared" si="82"/>
        <v>0</v>
      </c>
      <c r="DN40" s="11">
        <f t="shared" si="83"/>
        <v>0</v>
      </c>
    </row>
    <row r="41" spans="1:118" ht="15" x14ac:dyDescent="0.2">
      <c r="A41" s="14">
        <v>33</v>
      </c>
      <c r="B41" s="14">
        <v>22</v>
      </c>
      <c r="C41" s="8" t="s">
        <v>52</v>
      </c>
      <c r="D41" s="31" t="s">
        <v>32</v>
      </c>
      <c r="E41" s="30" t="s">
        <v>42</v>
      </c>
      <c r="F41" s="45">
        <f t="shared" si="42"/>
        <v>189.91639451000543</v>
      </c>
      <c r="G41" s="29">
        <f t="shared" si="43"/>
        <v>490.45</v>
      </c>
      <c r="H41" s="22">
        <f t="shared" si="44"/>
        <v>352.45</v>
      </c>
      <c r="I41" s="7">
        <f t="shared" si="45"/>
        <v>0</v>
      </c>
      <c r="J41" s="24">
        <f t="shared" si="46"/>
        <v>138</v>
      </c>
      <c r="K41" s="12">
        <v>69.069999999999993</v>
      </c>
      <c r="L41" s="2"/>
      <c r="M41" s="2"/>
      <c r="N41" s="2"/>
      <c r="O41" s="2"/>
      <c r="P41" s="2"/>
      <c r="Q41" s="2"/>
      <c r="R41" s="3">
        <v>80</v>
      </c>
      <c r="S41" s="3"/>
      <c r="T41" s="3"/>
      <c r="U41" s="3"/>
      <c r="V41" s="3"/>
      <c r="W41" s="13"/>
      <c r="X41" s="6">
        <f t="shared" si="47"/>
        <v>69.069999999999993</v>
      </c>
      <c r="Y41" s="10">
        <f t="shared" si="48"/>
        <v>80</v>
      </c>
      <c r="Z41" s="3">
        <f t="shared" si="49"/>
        <v>0</v>
      </c>
      <c r="AA41" s="33">
        <f t="shared" si="50"/>
        <v>149.07</v>
      </c>
      <c r="AB41" s="44">
        <f t="shared" si="51"/>
        <v>25.504796404373785</v>
      </c>
      <c r="AC41" s="12">
        <v>41.25</v>
      </c>
      <c r="AD41" s="2">
        <v>41.25</v>
      </c>
      <c r="AE41" s="2"/>
      <c r="AF41" s="2"/>
      <c r="AG41" s="3">
        <v>35</v>
      </c>
      <c r="AH41" s="3"/>
      <c r="AI41" s="3"/>
      <c r="AJ41" s="3"/>
      <c r="AK41" s="3"/>
      <c r="AL41" s="3"/>
      <c r="AM41" s="6">
        <f t="shared" si="52"/>
        <v>82.5</v>
      </c>
      <c r="AN41" s="10">
        <f t="shared" si="53"/>
        <v>35</v>
      </c>
      <c r="AO41" s="3">
        <f t="shared" si="54"/>
        <v>0</v>
      </c>
      <c r="AP41" s="11">
        <f t="shared" si="55"/>
        <v>117.5</v>
      </c>
      <c r="AQ41" s="44">
        <f t="shared" si="56"/>
        <v>43.17446808510639</v>
      </c>
      <c r="AR41" s="12">
        <v>31.6</v>
      </c>
      <c r="AS41" s="2"/>
      <c r="AT41" s="2"/>
      <c r="AU41" s="3">
        <v>21</v>
      </c>
      <c r="AV41" s="3"/>
      <c r="AW41" s="3"/>
      <c r="AX41" s="3"/>
      <c r="AY41" s="3"/>
      <c r="AZ41" s="3"/>
      <c r="BA41" s="6">
        <f t="shared" si="57"/>
        <v>31.6</v>
      </c>
      <c r="BB41" s="10">
        <f t="shared" si="58"/>
        <v>21</v>
      </c>
      <c r="BC41" s="3">
        <f t="shared" si="59"/>
        <v>0</v>
      </c>
      <c r="BD41" s="11">
        <f t="shared" si="60"/>
        <v>52.6</v>
      </c>
      <c r="BE41" s="44">
        <f t="shared" si="61"/>
        <v>26.65399239543726</v>
      </c>
      <c r="BF41" s="12">
        <v>48.67</v>
      </c>
      <c r="BG41" s="2"/>
      <c r="BH41" s="2"/>
      <c r="BI41" s="3">
        <v>0</v>
      </c>
      <c r="BJ41" s="3"/>
      <c r="BK41" s="3"/>
      <c r="BL41" s="3"/>
      <c r="BM41" s="3"/>
      <c r="BN41" s="3"/>
      <c r="BO41" s="6">
        <f t="shared" si="62"/>
        <v>48.67</v>
      </c>
      <c r="BP41" s="10">
        <f t="shared" si="63"/>
        <v>0</v>
      </c>
      <c r="BQ41" s="3">
        <f t="shared" si="64"/>
        <v>0</v>
      </c>
      <c r="BR41" s="33">
        <f t="shared" si="65"/>
        <v>48.67</v>
      </c>
      <c r="BS41" s="44">
        <f t="shared" si="66"/>
        <v>47.955619478117931</v>
      </c>
      <c r="BT41" s="12">
        <v>120.61</v>
      </c>
      <c r="BU41" s="2"/>
      <c r="BV41" s="2"/>
      <c r="BW41" s="3">
        <v>2</v>
      </c>
      <c r="BX41" s="3"/>
      <c r="BY41" s="3"/>
      <c r="BZ41" s="3"/>
      <c r="CA41" s="3"/>
      <c r="CB41" s="3"/>
      <c r="CC41" s="6">
        <f t="shared" si="67"/>
        <v>120.61</v>
      </c>
      <c r="CD41" s="10">
        <f t="shared" si="68"/>
        <v>2</v>
      </c>
      <c r="CE41" s="3">
        <f t="shared" si="69"/>
        <v>0</v>
      </c>
      <c r="CF41" s="11">
        <f t="shared" si="70"/>
        <v>122.61</v>
      </c>
      <c r="CG41" s="44">
        <f t="shared" si="71"/>
        <v>46.627518146970068</v>
      </c>
      <c r="CH41" s="12"/>
      <c r="CI41" s="2"/>
      <c r="CJ41" s="3"/>
      <c r="CK41" s="3"/>
      <c r="CL41" s="3"/>
      <c r="CM41" s="3"/>
      <c r="CN41" s="3"/>
      <c r="CO41" s="6">
        <f t="shared" si="72"/>
        <v>0</v>
      </c>
      <c r="CP41" s="10">
        <f t="shared" si="73"/>
        <v>0</v>
      </c>
      <c r="CQ41" s="3">
        <f t="shared" si="74"/>
        <v>0</v>
      </c>
      <c r="CR41" s="11">
        <f t="shared" si="75"/>
        <v>0</v>
      </c>
      <c r="CS41" s="12"/>
      <c r="CT41" s="2"/>
      <c r="CU41" s="3"/>
      <c r="CV41" s="3"/>
      <c r="CW41" s="3"/>
      <c r="CX41" s="3"/>
      <c r="CY41" s="3"/>
      <c r="CZ41" s="6">
        <f t="shared" si="76"/>
        <v>0</v>
      </c>
      <c r="DA41" s="10">
        <f t="shared" si="77"/>
        <v>0</v>
      </c>
      <c r="DB41" s="3">
        <f t="shared" si="78"/>
        <v>0</v>
      </c>
      <c r="DC41" s="11">
        <f t="shared" si="79"/>
        <v>0</v>
      </c>
      <c r="DD41" s="12"/>
      <c r="DE41" s="2"/>
      <c r="DF41" s="3"/>
      <c r="DG41" s="3"/>
      <c r="DH41" s="3"/>
      <c r="DI41" s="3"/>
      <c r="DJ41" s="3"/>
      <c r="DK41" s="6">
        <f t="shared" si="80"/>
        <v>0</v>
      </c>
      <c r="DL41" s="10">
        <f t="shared" si="81"/>
        <v>0</v>
      </c>
      <c r="DM41" s="3">
        <f t="shared" si="82"/>
        <v>0</v>
      </c>
      <c r="DN41" s="11">
        <f t="shared" si="83"/>
        <v>0</v>
      </c>
    </row>
    <row r="42" spans="1:118" ht="15" x14ac:dyDescent="0.2">
      <c r="A42" s="14">
        <v>35</v>
      </c>
      <c r="B42" s="14">
        <v>23</v>
      </c>
      <c r="C42" s="8" t="s">
        <v>51</v>
      </c>
      <c r="D42" s="31" t="s">
        <v>32</v>
      </c>
      <c r="E42" s="30" t="s">
        <v>42</v>
      </c>
      <c r="F42" s="45">
        <f t="shared" si="42"/>
        <v>180.75106181707895</v>
      </c>
      <c r="G42" s="29">
        <f t="shared" si="43"/>
        <v>563.46</v>
      </c>
      <c r="H42" s="22">
        <f t="shared" si="44"/>
        <v>352.46</v>
      </c>
      <c r="I42" s="7">
        <f t="shared" si="45"/>
        <v>10</v>
      </c>
      <c r="J42" s="24">
        <f t="shared" si="46"/>
        <v>201</v>
      </c>
      <c r="K42" s="12">
        <v>80.5</v>
      </c>
      <c r="L42" s="2"/>
      <c r="M42" s="2"/>
      <c r="N42" s="2"/>
      <c r="O42" s="2"/>
      <c r="P42" s="2"/>
      <c r="Q42" s="2"/>
      <c r="R42" s="3">
        <v>90</v>
      </c>
      <c r="S42" s="3"/>
      <c r="T42" s="3"/>
      <c r="U42" s="3"/>
      <c r="V42" s="3"/>
      <c r="W42" s="13"/>
      <c r="X42" s="6">
        <f t="shared" si="47"/>
        <v>80.5</v>
      </c>
      <c r="Y42" s="10">
        <f t="shared" si="48"/>
        <v>90</v>
      </c>
      <c r="Z42" s="3">
        <f t="shared" si="49"/>
        <v>0</v>
      </c>
      <c r="AA42" s="33">
        <f t="shared" si="50"/>
        <v>170.5</v>
      </c>
      <c r="AB42" s="44">
        <f t="shared" si="51"/>
        <v>22.299120234604107</v>
      </c>
      <c r="AC42" s="12">
        <v>40.61</v>
      </c>
      <c r="AD42" s="2">
        <v>42.35</v>
      </c>
      <c r="AE42" s="2"/>
      <c r="AF42" s="2"/>
      <c r="AG42" s="3">
        <v>72</v>
      </c>
      <c r="AH42" s="3"/>
      <c r="AI42" s="3"/>
      <c r="AJ42" s="3"/>
      <c r="AK42" s="3"/>
      <c r="AL42" s="3"/>
      <c r="AM42" s="6">
        <f t="shared" si="52"/>
        <v>82.960000000000008</v>
      </c>
      <c r="AN42" s="10">
        <f t="shared" si="53"/>
        <v>72</v>
      </c>
      <c r="AO42" s="3">
        <f t="shared" si="54"/>
        <v>0</v>
      </c>
      <c r="AP42" s="11">
        <f t="shared" si="55"/>
        <v>154.96</v>
      </c>
      <c r="AQ42" s="44">
        <f t="shared" si="56"/>
        <v>32.737480640165209</v>
      </c>
      <c r="AR42" s="12">
        <v>27.59</v>
      </c>
      <c r="AS42" s="2"/>
      <c r="AT42" s="2"/>
      <c r="AU42" s="3">
        <v>4</v>
      </c>
      <c r="AV42" s="3"/>
      <c r="AW42" s="3"/>
      <c r="AX42" s="3"/>
      <c r="AY42" s="3"/>
      <c r="AZ42" s="3"/>
      <c r="BA42" s="6">
        <f t="shared" si="57"/>
        <v>27.59</v>
      </c>
      <c r="BB42" s="10">
        <f t="shared" si="58"/>
        <v>4</v>
      </c>
      <c r="BC42" s="3">
        <f t="shared" si="59"/>
        <v>0</v>
      </c>
      <c r="BD42" s="11">
        <f t="shared" si="60"/>
        <v>31.59</v>
      </c>
      <c r="BE42" s="44">
        <f t="shared" si="61"/>
        <v>44.381133270022154</v>
      </c>
      <c r="BF42" s="12">
        <v>50.95</v>
      </c>
      <c r="BG42" s="2"/>
      <c r="BH42" s="2"/>
      <c r="BI42" s="3">
        <v>2</v>
      </c>
      <c r="BJ42" s="3"/>
      <c r="BK42" s="3"/>
      <c r="BL42" s="3"/>
      <c r="BM42" s="3"/>
      <c r="BN42" s="3"/>
      <c r="BO42" s="6">
        <f t="shared" si="62"/>
        <v>50.95</v>
      </c>
      <c r="BP42" s="10">
        <f t="shared" si="63"/>
        <v>2</v>
      </c>
      <c r="BQ42" s="3">
        <f t="shared" si="64"/>
        <v>0</v>
      </c>
      <c r="BR42" s="33">
        <f t="shared" si="65"/>
        <v>52.95</v>
      </c>
      <c r="BS42" s="44">
        <f t="shared" si="66"/>
        <v>44.079320113314445</v>
      </c>
      <c r="BT42" s="12">
        <v>110.46</v>
      </c>
      <c r="BU42" s="2"/>
      <c r="BV42" s="2"/>
      <c r="BW42" s="3">
        <v>33</v>
      </c>
      <c r="BX42" s="3"/>
      <c r="BY42" s="3">
        <v>1</v>
      </c>
      <c r="BZ42" s="3"/>
      <c r="CA42" s="3"/>
      <c r="CB42" s="3"/>
      <c r="CC42" s="6">
        <f t="shared" si="67"/>
        <v>110.46</v>
      </c>
      <c r="CD42" s="10">
        <f t="shared" si="68"/>
        <v>33</v>
      </c>
      <c r="CE42" s="3">
        <f t="shared" si="69"/>
        <v>10</v>
      </c>
      <c r="CF42" s="11">
        <f t="shared" si="70"/>
        <v>153.45999999999998</v>
      </c>
      <c r="CG42" s="44">
        <f t="shared" si="71"/>
        <v>37.254007558973029</v>
      </c>
      <c r="CH42" s="12"/>
      <c r="CI42" s="2"/>
      <c r="CJ42" s="3"/>
      <c r="CK42" s="3"/>
      <c r="CL42" s="3"/>
      <c r="CM42" s="3"/>
      <c r="CN42" s="3"/>
      <c r="CO42" s="6">
        <f t="shared" si="72"/>
        <v>0</v>
      </c>
      <c r="CP42" s="10">
        <f t="shared" si="73"/>
        <v>0</v>
      </c>
      <c r="CQ42" s="3">
        <f t="shared" si="74"/>
        <v>0</v>
      </c>
      <c r="CR42" s="11">
        <f t="shared" si="75"/>
        <v>0</v>
      </c>
      <c r="CS42" s="12"/>
      <c r="CT42" s="2"/>
      <c r="CU42" s="3"/>
      <c r="CV42" s="3"/>
      <c r="CW42" s="3"/>
      <c r="CX42" s="3"/>
      <c r="CY42" s="3"/>
      <c r="CZ42" s="6">
        <f t="shared" si="76"/>
        <v>0</v>
      </c>
      <c r="DA42" s="10">
        <f t="shared" si="77"/>
        <v>0</v>
      </c>
      <c r="DB42" s="3">
        <f t="shared" si="78"/>
        <v>0</v>
      </c>
      <c r="DC42" s="11">
        <f t="shared" si="79"/>
        <v>0</v>
      </c>
      <c r="DD42" s="12"/>
      <c r="DE42" s="2"/>
      <c r="DF42" s="3"/>
      <c r="DG42" s="3"/>
      <c r="DH42" s="3"/>
      <c r="DI42" s="3"/>
      <c r="DJ42" s="3"/>
      <c r="DK42" s="6">
        <f t="shared" si="80"/>
        <v>0</v>
      </c>
      <c r="DL42" s="10">
        <f t="shared" si="81"/>
        <v>0</v>
      </c>
      <c r="DM42" s="3">
        <f t="shared" si="82"/>
        <v>0</v>
      </c>
      <c r="DN42" s="11">
        <f t="shared" si="83"/>
        <v>0</v>
      </c>
    </row>
    <row r="43" spans="1:118" ht="15" x14ac:dyDescent="0.2">
      <c r="A43" s="14">
        <v>38</v>
      </c>
      <c r="B43" s="14">
        <v>24</v>
      </c>
      <c r="C43" s="8" t="s">
        <v>80</v>
      </c>
      <c r="D43" s="31" t="s">
        <v>32</v>
      </c>
      <c r="E43" s="30" t="s">
        <v>42</v>
      </c>
      <c r="F43" s="45">
        <f t="shared" si="42"/>
        <v>126.14848932726399</v>
      </c>
      <c r="G43" s="29">
        <f t="shared" si="43"/>
        <v>774.51</v>
      </c>
      <c r="H43" s="22">
        <f t="shared" si="44"/>
        <v>457.51</v>
      </c>
      <c r="I43" s="7">
        <f t="shared" si="45"/>
        <v>5</v>
      </c>
      <c r="J43" s="24">
        <f t="shared" si="46"/>
        <v>312</v>
      </c>
      <c r="K43" s="12">
        <v>90</v>
      </c>
      <c r="L43" s="2"/>
      <c r="M43" s="2"/>
      <c r="N43" s="2"/>
      <c r="O43" s="2"/>
      <c r="P43" s="2"/>
      <c r="Q43" s="2"/>
      <c r="R43" s="3">
        <v>160</v>
      </c>
      <c r="S43" s="3">
        <v>1</v>
      </c>
      <c r="T43" s="3"/>
      <c r="U43" s="3"/>
      <c r="V43" s="3"/>
      <c r="W43" s="13"/>
      <c r="X43" s="6">
        <f t="shared" si="47"/>
        <v>90</v>
      </c>
      <c r="Y43" s="10">
        <f t="shared" si="48"/>
        <v>160</v>
      </c>
      <c r="Z43" s="3">
        <f t="shared" si="49"/>
        <v>5</v>
      </c>
      <c r="AA43" s="33">
        <f t="shared" si="50"/>
        <v>255</v>
      </c>
      <c r="AB43" s="44">
        <f t="shared" si="51"/>
        <v>14.90980392156863</v>
      </c>
      <c r="AC43" s="12">
        <v>41.23</v>
      </c>
      <c r="AD43" s="2">
        <v>45.72</v>
      </c>
      <c r="AE43" s="2"/>
      <c r="AF43" s="2"/>
      <c r="AG43" s="3">
        <v>125</v>
      </c>
      <c r="AH43" s="3"/>
      <c r="AI43" s="3"/>
      <c r="AJ43" s="3"/>
      <c r="AK43" s="3"/>
      <c r="AL43" s="3"/>
      <c r="AM43" s="6">
        <f t="shared" si="52"/>
        <v>86.949999999999989</v>
      </c>
      <c r="AN43" s="10">
        <f t="shared" si="53"/>
        <v>125</v>
      </c>
      <c r="AO43" s="3">
        <f t="shared" si="54"/>
        <v>0</v>
      </c>
      <c r="AP43" s="11">
        <f t="shared" si="55"/>
        <v>211.95</v>
      </c>
      <c r="AQ43" s="44">
        <f t="shared" si="56"/>
        <v>23.934890304317058</v>
      </c>
      <c r="AR43" s="12">
        <v>40.94</v>
      </c>
      <c r="AS43" s="2"/>
      <c r="AT43" s="2"/>
      <c r="AU43" s="3">
        <v>14</v>
      </c>
      <c r="AV43" s="3"/>
      <c r="AW43" s="3"/>
      <c r="AX43" s="3"/>
      <c r="AY43" s="3"/>
      <c r="AZ43" s="3"/>
      <c r="BA43" s="6">
        <f t="shared" si="57"/>
        <v>40.94</v>
      </c>
      <c r="BB43" s="10">
        <f t="shared" si="58"/>
        <v>14</v>
      </c>
      <c r="BC43" s="3">
        <f t="shared" si="59"/>
        <v>0</v>
      </c>
      <c r="BD43" s="11">
        <f t="shared" si="60"/>
        <v>54.94</v>
      </c>
      <c r="BE43" s="44">
        <f t="shared" si="61"/>
        <v>25.518747724790678</v>
      </c>
      <c r="BF43" s="12">
        <v>82.29</v>
      </c>
      <c r="BG43" s="2"/>
      <c r="BH43" s="2"/>
      <c r="BI43" s="3">
        <v>1</v>
      </c>
      <c r="BJ43" s="3"/>
      <c r="BK43" s="3"/>
      <c r="BL43" s="3"/>
      <c r="BM43" s="3"/>
      <c r="BN43" s="3"/>
      <c r="BO43" s="6">
        <f t="shared" si="62"/>
        <v>82.29</v>
      </c>
      <c r="BP43" s="10">
        <f t="shared" si="63"/>
        <v>1</v>
      </c>
      <c r="BQ43" s="3">
        <f t="shared" si="64"/>
        <v>0</v>
      </c>
      <c r="BR43" s="33">
        <f t="shared" si="65"/>
        <v>83.29</v>
      </c>
      <c r="BS43" s="44">
        <f t="shared" si="66"/>
        <v>28.022571737303398</v>
      </c>
      <c r="BT43" s="12">
        <v>157.33000000000001</v>
      </c>
      <c r="BU43" s="2"/>
      <c r="BV43" s="2"/>
      <c r="BW43" s="3">
        <v>12</v>
      </c>
      <c r="BX43" s="3"/>
      <c r="BY43" s="3"/>
      <c r="BZ43" s="3"/>
      <c r="CA43" s="3"/>
      <c r="CB43" s="3"/>
      <c r="CC43" s="6">
        <f t="shared" si="67"/>
        <v>157.33000000000001</v>
      </c>
      <c r="CD43" s="10">
        <f t="shared" si="68"/>
        <v>12</v>
      </c>
      <c r="CE43" s="3">
        <f t="shared" si="69"/>
        <v>0</v>
      </c>
      <c r="CF43" s="11">
        <f t="shared" si="70"/>
        <v>169.33</v>
      </c>
      <c r="CG43" s="44">
        <f t="shared" si="71"/>
        <v>33.762475639284233</v>
      </c>
      <c r="CH43" s="12"/>
      <c r="CI43" s="2"/>
      <c r="CJ43" s="3"/>
      <c r="CK43" s="3"/>
      <c r="CL43" s="3"/>
      <c r="CM43" s="3"/>
      <c r="CN43" s="3"/>
      <c r="CO43" s="6">
        <f t="shared" si="72"/>
        <v>0</v>
      </c>
      <c r="CP43" s="10">
        <f t="shared" si="73"/>
        <v>0</v>
      </c>
      <c r="CQ43" s="3">
        <f t="shared" si="74"/>
        <v>0</v>
      </c>
      <c r="CR43" s="11">
        <f t="shared" si="75"/>
        <v>0</v>
      </c>
      <c r="CS43" s="12"/>
      <c r="CT43" s="2"/>
      <c r="CU43" s="3"/>
      <c r="CV43" s="3"/>
      <c r="CW43" s="3"/>
      <c r="CX43" s="3"/>
      <c r="CY43" s="3"/>
      <c r="CZ43" s="6">
        <f t="shared" si="76"/>
        <v>0</v>
      </c>
      <c r="DA43" s="10">
        <f t="shared" si="77"/>
        <v>0</v>
      </c>
      <c r="DB43" s="3">
        <f t="shared" si="78"/>
        <v>0</v>
      </c>
      <c r="DC43" s="11">
        <f t="shared" si="79"/>
        <v>0</v>
      </c>
      <c r="DD43" s="12"/>
      <c r="DE43" s="2"/>
      <c r="DF43" s="3"/>
      <c r="DG43" s="3"/>
      <c r="DH43" s="3"/>
      <c r="DI43" s="3"/>
      <c r="DJ43" s="3"/>
      <c r="DK43" s="6">
        <f t="shared" si="80"/>
        <v>0</v>
      </c>
      <c r="DL43" s="10">
        <f t="shared" si="81"/>
        <v>0</v>
      </c>
      <c r="DM43" s="3">
        <f t="shared" si="82"/>
        <v>0</v>
      </c>
      <c r="DN43" s="11">
        <f t="shared" si="83"/>
        <v>0</v>
      </c>
    </row>
    <row r="44" spans="1:118" ht="15" x14ac:dyDescent="0.2">
      <c r="A44" s="49"/>
      <c r="B44" s="49"/>
      <c r="C44" s="8"/>
      <c r="D44" s="31"/>
      <c r="E44" s="30"/>
      <c r="F44" s="45"/>
      <c r="G44" s="50"/>
      <c r="H44" s="2"/>
      <c r="I44" s="3"/>
      <c r="J44" s="3"/>
      <c r="K44" s="2"/>
      <c r="L44" s="2"/>
      <c r="M44" s="2"/>
      <c r="N44" s="2"/>
      <c r="O44" s="2"/>
      <c r="P44" s="2"/>
      <c r="Q44" s="2"/>
      <c r="R44" s="3"/>
      <c r="S44" s="3"/>
      <c r="T44" s="3"/>
      <c r="U44" s="3"/>
      <c r="V44" s="3"/>
      <c r="W44" s="3"/>
      <c r="X44" s="2"/>
      <c r="Y44" s="10"/>
      <c r="Z44" s="3"/>
      <c r="AA44" s="50"/>
      <c r="AB44" s="44"/>
      <c r="AC44" s="2"/>
      <c r="AD44" s="2"/>
      <c r="AE44" s="2"/>
      <c r="AF44" s="2"/>
      <c r="AG44" s="3"/>
      <c r="AH44" s="3"/>
      <c r="AI44" s="3"/>
      <c r="AJ44" s="3"/>
      <c r="AK44" s="3"/>
      <c r="AL44" s="3"/>
      <c r="AM44" s="2"/>
      <c r="AN44" s="10"/>
      <c r="AO44" s="3"/>
      <c r="AP44" s="51"/>
      <c r="AQ44" s="44"/>
      <c r="AR44" s="2"/>
      <c r="AS44" s="2"/>
      <c r="AT44" s="2"/>
      <c r="AU44" s="3"/>
      <c r="AV44" s="3"/>
      <c r="AW44" s="3"/>
      <c r="AX44" s="3"/>
      <c r="AY44" s="3"/>
      <c r="AZ44" s="3"/>
      <c r="BA44" s="2"/>
      <c r="BB44" s="10"/>
      <c r="BC44" s="3"/>
      <c r="BD44" s="51"/>
      <c r="BE44" s="44"/>
      <c r="BF44" s="2"/>
      <c r="BG44" s="2"/>
      <c r="BH44" s="2"/>
      <c r="BI44" s="3"/>
      <c r="BJ44" s="3"/>
      <c r="BK44" s="3"/>
      <c r="BL44" s="3"/>
      <c r="BM44" s="3"/>
      <c r="BN44" s="3"/>
      <c r="BO44" s="2"/>
      <c r="BP44" s="10"/>
      <c r="BQ44" s="3"/>
      <c r="BR44" s="50"/>
      <c r="BS44" s="44"/>
      <c r="BT44" s="2"/>
      <c r="BU44" s="2"/>
      <c r="BV44" s="2"/>
      <c r="BW44" s="3"/>
      <c r="BX44" s="3"/>
      <c r="BY44" s="3"/>
      <c r="BZ44" s="3"/>
      <c r="CA44" s="3"/>
      <c r="CB44" s="3"/>
      <c r="CC44" s="2"/>
      <c r="CD44" s="10"/>
      <c r="CE44" s="3"/>
      <c r="CF44" s="51"/>
      <c r="CG44" s="44"/>
      <c r="CH44" s="2"/>
      <c r="CI44" s="2"/>
      <c r="CJ44" s="3"/>
      <c r="CK44" s="3"/>
      <c r="CL44" s="3"/>
      <c r="CM44" s="3"/>
      <c r="CN44" s="3"/>
      <c r="CO44" s="2"/>
      <c r="CP44" s="10"/>
      <c r="CQ44" s="3"/>
      <c r="CR44" s="51"/>
      <c r="CS44" s="2"/>
      <c r="CT44" s="2"/>
      <c r="CU44" s="3"/>
      <c r="CV44" s="3"/>
      <c r="CW44" s="3"/>
      <c r="CX44" s="3"/>
      <c r="CY44" s="3"/>
      <c r="CZ44" s="2"/>
      <c r="DA44" s="10"/>
      <c r="DB44" s="3"/>
      <c r="DC44" s="51"/>
      <c r="DD44" s="2"/>
      <c r="DE44" s="2"/>
      <c r="DF44" s="3"/>
      <c r="DG44" s="3"/>
      <c r="DH44" s="3"/>
      <c r="DI44" s="3"/>
      <c r="DJ44" s="3"/>
      <c r="DK44" s="2"/>
      <c r="DL44" s="10"/>
      <c r="DM44" s="3"/>
      <c r="DN44" s="51"/>
    </row>
    <row r="45" spans="1:118" ht="15" x14ac:dyDescent="0.2">
      <c r="A45" s="49"/>
      <c r="B45" s="49"/>
      <c r="C45" s="53" t="s">
        <v>48</v>
      </c>
      <c r="D45" s="31"/>
      <c r="E45" s="30"/>
      <c r="F45" s="45"/>
      <c r="G45" s="50"/>
      <c r="H45" s="2"/>
      <c r="I45" s="3"/>
      <c r="J45" s="3"/>
      <c r="K45" s="2"/>
      <c r="L45" s="2"/>
      <c r="M45" s="2"/>
      <c r="N45" s="2"/>
      <c r="O45" s="2"/>
      <c r="P45" s="2"/>
      <c r="Q45" s="2"/>
      <c r="R45" s="3"/>
      <c r="S45" s="3"/>
      <c r="T45" s="3"/>
      <c r="U45" s="3"/>
      <c r="V45" s="3"/>
      <c r="W45" s="3"/>
      <c r="X45" s="2"/>
      <c r="Y45" s="10"/>
      <c r="Z45" s="3"/>
      <c r="AA45" s="50"/>
      <c r="AB45" s="44"/>
      <c r="AC45" s="2"/>
      <c r="AD45" s="2"/>
      <c r="AE45" s="2"/>
      <c r="AF45" s="2"/>
      <c r="AG45" s="3"/>
      <c r="AH45" s="3"/>
      <c r="AI45" s="3"/>
      <c r="AJ45" s="3"/>
      <c r="AK45" s="3"/>
      <c r="AL45" s="3"/>
      <c r="AM45" s="2"/>
      <c r="AN45" s="10"/>
      <c r="AO45" s="3"/>
      <c r="AP45" s="51"/>
      <c r="AQ45" s="44"/>
      <c r="AR45" s="2"/>
      <c r="AS45" s="2"/>
      <c r="AT45" s="2"/>
      <c r="AU45" s="3"/>
      <c r="AV45" s="3"/>
      <c r="AW45" s="3"/>
      <c r="AX45" s="3"/>
      <c r="AY45" s="3"/>
      <c r="AZ45" s="3"/>
      <c r="BA45" s="2"/>
      <c r="BB45" s="10"/>
      <c r="BC45" s="3"/>
      <c r="BD45" s="51"/>
      <c r="BE45" s="44"/>
      <c r="BF45" s="2"/>
      <c r="BG45" s="2"/>
      <c r="BH45" s="2"/>
      <c r="BI45" s="3"/>
      <c r="BJ45" s="3"/>
      <c r="BK45" s="3"/>
      <c r="BL45" s="3"/>
      <c r="BM45" s="3"/>
      <c r="BN45" s="3"/>
      <c r="BO45" s="2"/>
      <c r="BP45" s="10"/>
      <c r="BQ45" s="3"/>
      <c r="BR45" s="50"/>
      <c r="BS45" s="44"/>
      <c r="BT45" s="2"/>
      <c r="BU45" s="2"/>
      <c r="BV45" s="2"/>
      <c r="BW45" s="3"/>
      <c r="BX45" s="3"/>
      <c r="BY45" s="3"/>
      <c r="BZ45" s="3"/>
      <c r="CA45" s="3"/>
      <c r="CB45" s="3"/>
      <c r="CC45" s="2"/>
      <c r="CD45" s="10"/>
      <c r="CE45" s="3"/>
      <c r="CF45" s="51"/>
      <c r="CG45" s="44"/>
      <c r="CH45" s="2"/>
      <c r="CI45" s="2"/>
      <c r="CJ45" s="3"/>
      <c r="CK45" s="3"/>
      <c r="CL45" s="3"/>
      <c r="CM45" s="3"/>
      <c r="CN45" s="3"/>
      <c r="CO45" s="2"/>
      <c r="CP45" s="10"/>
      <c r="CQ45" s="3"/>
      <c r="CR45" s="51"/>
      <c r="CS45" s="2"/>
      <c r="CT45" s="2"/>
      <c r="CU45" s="3"/>
      <c r="CV45" s="3"/>
      <c r="CW45" s="3"/>
      <c r="CX45" s="3"/>
      <c r="CY45" s="3"/>
      <c r="CZ45" s="2"/>
      <c r="DA45" s="10"/>
      <c r="DB45" s="3"/>
      <c r="DC45" s="51"/>
      <c r="DD45" s="2"/>
      <c r="DE45" s="2"/>
      <c r="DF45" s="3"/>
      <c r="DG45" s="3"/>
      <c r="DH45" s="3"/>
      <c r="DI45" s="3"/>
      <c r="DJ45" s="3"/>
      <c r="DK45" s="2"/>
      <c r="DL45" s="10"/>
      <c r="DM45" s="3"/>
      <c r="DN45" s="51"/>
    </row>
    <row r="46" spans="1:118" ht="15" x14ac:dyDescent="0.2">
      <c r="A46" s="14">
        <v>14</v>
      </c>
      <c r="B46" s="14">
        <v>1</v>
      </c>
      <c r="C46" s="8" t="s">
        <v>66</v>
      </c>
      <c r="D46" s="30" t="s">
        <v>32</v>
      </c>
      <c r="E46" s="30" t="s">
        <v>49</v>
      </c>
      <c r="F46" s="45">
        <f xml:space="preserve"> AB46+AQ46+BE46+BS46+CG46</f>
        <v>295.22414503688475</v>
      </c>
      <c r="G46" s="29">
        <f>H46+I46+J46</f>
        <v>444.95</v>
      </c>
      <c r="H46" s="22">
        <f>X46+AM46+BA46+BO46+CC46+CO46+CZ46+DK46</f>
        <v>216.95</v>
      </c>
      <c r="I46" s="7">
        <f>Z46+AO46+BC46+BQ46+CE46+CQ46+DB46+DM46</f>
        <v>0</v>
      </c>
      <c r="J46" s="24">
        <f>R46+AG46+AU46+BI46+BW46+CJ46+CU46+DF46</f>
        <v>228</v>
      </c>
      <c r="K46" s="12">
        <v>58.82</v>
      </c>
      <c r="L46" s="2"/>
      <c r="M46" s="2"/>
      <c r="N46" s="2"/>
      <c r="O46" s="2"/>
      <c r="P46" s="2"/>
      <c r="Q46" s="2"/>
      <c r="R46" s="3">
        <v>150</v>
      </c>
      <c r="S46" s="3"/>
      <c r="T46" s="3"/>
      <c r="U46" s="3"/>
      <c r="V46" s="3"/>
      <c r="W46" s="13"/>
      <c r="X46" s="6">
        <f>K46+L46+M46+N46+O46+P46+Q46</f>
        <v>58.82</v>
      </c>
      <c r="Y46" s="10">
        <f>R46</f>
        <v>150</v>
      </c>
      <c r="Z46" s="3">
        <f>(S46*5)+(T46*10)+(U46*15)+(V46*10)+(W46*20)</f>
        <v>0</v>
      </c>
      <c r="AA46" s="11">
        <f>X46+Y46+Z46</f>
        <v>208.82</v>
      </c>
      <c r="AB46" s="44">
        <f>(MIN(AA$5:AA$46)/AA46)*100</f>
        <v>18.207068288478119</v>
      </c>
      <c r="AC46" s="12">
        <v>28.34</v>
      </c>
      <c r="AD46" s="2">
        <v>32.97</v>
      </c>
      <c r="AE46" s="2"/>
      <c r="AF46" s="2"/>
      <c r="AG46" s="3">
        <v>59</v>
      </c>
      <c r="AH46" s="3"/>
      <c r="AI46" s="3"/>
      <c r="AJ46" s="3"/>
      <c r="AK46" s="3"/>
      <c r="AL46" s="3"/>
      <c r="AM46" s="6">
        <f>AC46+AD46+AE46+AF46</f>
        <v>61.31</v>
      </c>
      <c r="AN46" s="10">
        <f>AG46</f>
        <v>59</v>
      </c>
      <c r="AO46" s="3">
        <f>(AH46*5)+(AI46*10)+(AJ46*15)+(AK46*10)+(AL46*20)</f>
        <v>0</v>
      </c>
      <c r="AP46" s="11">
        <f>AM46+AN46+AO46</f>
        <v>120.31</v>
      </c>
      <c r="AQ46" s="44">
        <f>(MIN(AP$5:AP$46)/AP46)*100</f>
        <v>42.16607098329316</v>
      </c>
      <c r="AR46" s="12">
        <v>17.850000000000001</v>
      </c>
      <c r="AS46" s="2"/>
      <c r="AT46" s="2"/>
      <c r="AU46" s="3">
        <v>2</v>
      </c>
      <c r="AV46" s="3"/>
      <c r="AW46" s="3"/>
      <c r="AX46" s="3"/>
      <c r="AY46" s="3"/>
      <c r="AZ46" s="3"/>
      <c r="BA46" s="6">
        <f>AR46+AS46+AT46</f>
        <v>17.850000000000001</v>
      </c>
      <c r="BB46" s="10">
        <f>AU46</f>
        <v>2</v>
      </c>
      <c r="BC46" s="3">
        <f>(AV46*5)+(AW46*10)+(AX46*15)+(AY46*10)+(AZ46*20)</f>
        <v>0</v>
      </c>
      <c r="BD46" s="11">
        <f>BA46+BB46+BC46</f>
        <v>19.850000000000001</v>
      </c>
      <c r="BE46" s="44">
        <f>(MIN(BD$5:BD$46)/BD46)*100</f>
        <v>70.62972292191435</v>
      </c>
      <c r="BF46" s="12">
        <v>23.19</v>
      </c>
      <c r="BG46" s="2"/>
      <c r="BH46" s="2"/>
      <c r="BI46" s="3">
        <v>7</v>
      </c>
      <c r="BJ46" s="3"/>
      <c r="BK46" s="3"/>
      <c r="BL46" s="3"/>
      <c r="BM46" s="3"/>
      <c r="BN46" s="3"/>
      <c r="BO46" s="6">
        <f>BF46+BG46+BH46</f>
        <v>23.19</v>
      </c>
      <c r="BP46" s="10">
        <f>BI46</f>
        <v>7</v>
      </c>
      <c r="BQ46" s="3">
        <f>(BJ46*5)+(BK46*10)+(BL46*15)+(BM46*10)+(BN46*20)</f>
        <v>0</v>
      </c>
      <c r="BR46" s="11">
        <f>BO46+BP46+BQ46</f>
        <v>30.19</v>
      </c>
      <c r="BS46" s="44">
        <f>(MIN(BR$5:BR$46)/BR46)*100</f>
        <v>77.310367671414369</v>
      </c>
      <c r="BT46" s="12">
        <v>55.78</v>
      </c>
      <c r="BU46" s="2"/>
      <c r="BV46" s="2"/>
      <c r="BW46" s="3">
        <v>10</v>
      </c>
      <c r="BX46" s="3"/>
      <c r="BY46" s="3"/>
      <c r="BZ46" s="3"/>
      <c r="CA46" s="3"/>
      <c r="CB46" s="3"/>
      <c r="CC46" s="6">
        <f>BT46+BU46+BV46</f>
        <v>55.78</v>
      </c>
      <c r="CD46" s="10">
        <f>BW46</f>
        <v>10</v>
      </c>
      <c r="CE46" s="3">
        <f>(BX46*5)+(BY46*10)+(BZ46*15)+(CA46*10)+(CB46*20)</f>
        <v>0</v>
      </c>
      <c r="CF46" s="11">
        <f>CC46+CD46+CE46</f>
        <v>65.78</v>
      </c>
      <c r="CG46" s="44">
        <f>(MIN(CF$5:CF$46)/CF46)*100</f>
        <v>86.910915171784737</v>
      </c>
      <c r="CH46" s="12"/>
      <c r="CI46" s="2"/>
      <c r="CJ46" s="3"/>
      <c r="CK46" s="3"/>
      <c r="CL46" s="3"/>
      <c r="CM46" s="3"/>
      <c r="CN46" s="3"/>
      <c r="CO46" s="6">
        <f>CH46+CI46</f>
        <v>0</v>
      </c>
      <c r="CP46" s="10">
        <f>CI46</f>
        <v>0</v>
      </c>
      <c r="CQ46" s="3">
        <f>(CK46*3)+(CL46*5)+(CM46*5)+(CN46*20)</f>
        <v>0</v>
      </c>
      <c r="CR46" s="11">
        <f>CO46+CP46+CQ46</f>
        <v>0</v>
      </c>
      <c r="CS46" s="12"/>
      <c r="CT46" s="2"/>
      <c r="CU46" s="3"/>
      <c r="CV46" s="3"/>
      <c r="CW46" s="3"/>
      <c r="CX46" s="3"/>
      <c r="CY46" s="3"/>
      <c r="CZ46" s="6">
        <f>CS46+CT46</f>
        <v>0</v>
      </c>
      <c r="DA46" s="10">
        <f>CT46</f>
        <v>0</v>
      </c>
      <c r="DB46" s="3">
        <f>(CV46*3)+(CW46*5)+(CX46*5)+(CY46*20)</f>
        <v>0</v>
      </c>
      <c r="DC46" s="11">
        <f>CZ46+DA46+DB46</f>
        <v>0</v>
      </c>
      <c r="DD46" s="12"/>
      <c r="DE46" s="2"/>
      <c r="DF46" s="3"/>
      <c r="DG46" s="3"/>
      <c r="DH46" s="3"/>
      <c r="DI46" s="3"/>
      <c r="DJ46" s="3"/>
      <c r="DK46" s="6">
        <f>DD46+DE46</f>
        <v>0</v>
      </c>
      <c r="DL46" s="10">
        <f>DE46</f>
        <v>0</v>
      </c>
      <c r="DM46" s="3">
        <f>(DG46*3)+(DH46*5)+(DI46*5)+(DJ46*20)</f>
        <v>0</v>
      </c>
      <c r="DN46" s="11">
        <f>DK46+DL46+DM46</f>
        <v>0</v>
      </c>
    </row>
    <row r="47" spans="1:118" ht="15" x14ac:dyDescent="0.2">
      <c r="A47" s="14">
        <v>28</v>
      </c>
      <c r="B47" s="14">
        <v>2</v>
      </c>
      <c r="C47" s="8" t="s">
        <v>57</v>
      </c>
      <c r="D47" s="31" t="s">
        <v>32</v>
      </c>
      <c r="E47" s="30" t="s">
        <v>49</v>
      </c>
      <c r="F47" s="45">
        <f xml:space="preserve"> AB47+AQ47+BE47+BS47+CG47</f>
        <v>232.08433006034141</v>
      </c>
      <c r="G47" s="29">
        <f>H47+I47+J47</f>
        <v>520.9</v>
      </c>
      <c r="H47" s="22">
        <f>X47+AM47+BA47+BO47+CC47+CO47+CZ47+DK47</f>
        <v>290.89999999999998</v>
      </c>
      <c r="I47" s="7">
        <f>Z47+AO47+BC47+BQ47+CE47+CQ47+DB47+DM47</f>
        <v>0</v>
      </c>
      <c r="J47" s="24">
        <f>R47+AG47+AU47+BI47+BW47+CJ47+CU47+DF47</f>
        <v>230</v>
      </c>
      <c r="K47" s="12">
        <v>72.8</v>
      </c>
      <c r="L47" s="2"/>
      <c r="M47" s="2"/>
      <c r="N47" s="2"/>
      <c r="O47" s="2"/>
      <c r="P47" s="2"/>
      <c r="Q47" s="2"/>
      <c r="R47" s="3">
        <v>140</v>
      </c>
      <c r="S47" s="3"/>
      <c r="T47" s="3"/>
      <c r="U47" s="3"/>
      <c r="V47" s="3"/>
      <c r="W47" s="13"/>
      <c r="X47" s="6">
        <f>K47+L47+M47+N47+O47+P47+Q47</f>
        <v>72.8</v>
      </c>
      <c r="Y47" s="10">
        <f>R47</f>
        <v>140</v>
      </c>
      <c r="Z47" s="3">
        <f>(S47*5)+(T47*10)+(U47*15)+(V47*10)+(W47*20)</f>
        <v>0</v>
      </c>
      <c r="AA47" s="33">
        <f>X47+Y47+Z47</f>
        <v>212.8</v>
      </c>
      <c r="AB47" s="44">
        <f>(MIN(AA$5:AA$46)/AA47)*100</f>
        <v>17.866541353383457</v>
      </c>
      <c r="AC47" s="12">
        <v>31.89</v>
      </c>
      <c r="AD47" s="2">
        <v>31.69</v>
      </c>
      <c r="AE47" s="2"/>
      <c r="AF47" s="2"/>
      <c r="AG47" s="3">
        <v>88</v>
      </c>
      <c r="AH47" s="3"/>
      <c r="AI47" s="3"/>
      <c r="AJ47" s="3"/>
      <c r="AK47" s="3"/>
      <c r="AL47" s="3"/>
      <c r="AM47" s="6">
        <f>AC47+AD47+AE47+AF47</f>
        <v>63.58</v>
      </c>
      <c r="AN47" s="10">
        <f>AG47</f>
        <v>88</v>
      </c>
      <c r="AO47" s="3">
        <f>(AH47*5)+(AI47*10)+(AJ47*15)+(AK47*10)+(AL47*20)</f>
        <v>0</v>
      </c>
      <c r="AP47" s="11">
        <f>AM47+AN47+AO47</f>
        <v>151.57999999999998</v>
      </c>
      <c r="AQ47" s="44">
        <f>(MIN(AP$5:AP$46)/AP47)*100</f>
        <v>33.467475920306114</v>
      </c>
      <c r="AR47" s="12">
        <v>23.9</v>
      </c>
      <c r="AS47" s="2"/>
      <c r="AT47" s="2"/>
      <c r="AU47" s="3">
        <v>0</v>
      </c>
      <c r="AV47" s="3"/>
      <c r="AW47" s="3"/>
      <c r="AX47" s="3"/>
      <c r="AY47" s="3"/>
      <c r="AZ47" s="3"/>
      <c r="BA47" s="6">
        <f>AR47+AS47+AT47</f>
        <v>23.9</v>
      </c>
      <c r="BB47" s="10">
        <f>AU47</f>
        <v>0</v>
      </c>
      <c r="BC47" s="3">
        <f>(AV47*5)+(AW47*10)+(AX47*15)+(AY47*10)+(AZ47*20)</f>
        <v>0</v>
      </c>
      <c r="BD47" s="11">
        <f>BA47+BB47+BC47</f>
        <v>23.9</v>
      </c>
      <c r="BE47" s="44">
        <f>(MIN(BD$5:BD$46)/BD47)*100</f>
        <v>58.661087866108787</v>
      </c>
      <c r="BF47" s="12">
        <v>36.75</v>
      </c>
      <c r="BG47" s="2"/>
      <c r="BH47" s="2"/>
      <c r="BI47" s="3">
        <v>1</v>
      </c>
      <c r="BJ47" s="3"/>
      <c r="BK47" s="3"/>
      <c r="BL47" s="3"/>
      <c r="BM47" s="3"/>
      <c r="BN47" s="3"/>
      <c r="BO47" s="6">
        <f>BF47+BG47+BH47</f>
        <v>36.75</v>
      </c>
      <c r="BP47" s="10">
        <f>BI47</f>
        <v>1</v>
      </c>
      <c r="BQ47" s="3">
        <f>(BJ47*5)+(BK47*10)+(BL47*15)+(BM47*10)+(BN47*20)</f>
        <v>0</v>
      </c>
      <c r="BR47" s="33">
        <f>BO47+BP47+BQ47</f>
        <v>37.75</v>
      </c>
      <c r="BS47" s="44">
        <f>(MIN(BR$5:BR$46)/BR47)*100</f>
        <v>61.827814569536422</v>
      </c>
      <c r="BT47" s="12">
        <v>93.87</v>
      </c>
      <c r="BU47" s="2"/>
      <c r="BV47" s="2"/>
      <c r="BW47" s="3">
        <v>1</v>
      </c>
      <c r="BX47" s="3"/>
      <c r="BY47" s="3"/>
      <c r="BZ47" s="3"/>
      <c r="CA47" s="3"/>
      <c r="CB47" s="3"/>
      <c r="CC47" s="6">
        <f>BT47+BU47+BV47</f>
        <v>93.87</v>
      </c>
      <c r="CD47" s="10">
        <f>BW47</f>
        <v>1</v>
      </c>
      <c r="CE47" s="3">
        <f>(BX47*5)+(BY47*10)+(BZ47*15)+(CA47*10)+(CB47*20)</f>
        <v>0</v>
      </c>
      <c r="CF47" s="11">
        <f>CC47+CD47+CE47</f>
        <v>94.87</v>
      </c>
      <c r="CG47" s="44">
        <f>(MIN(CF$5:CF$46)/CF47)*100</f>
        <v>60.261410351006639</v>
      </c>
      <c r="CH47" s="12"/>
      <c r="CI47" s="2"/>
      <c r="CJ47" s="3"/>
      <c r="CK47" s="3"/>
      <c r="CL47" s="3"/>
      <c r="CM47" s="3"/>
      <c r="CN47" s="3"/>
      <c r="CO47" s="6">
        <f>CH47+CI47</f>
        <v>0</v>
      </c>
      <c r="CP47" s="10">
        <f>CI47</f>
        <v>0</v>
      </c>
      <c r="CQ47" s="3">
        <f>(CK47*3)+(CL47*5)+(CM47*5)+(CN47*20)</f>
        <v>0</v>
      </c>
      <c r="CR47" s="11">
        <f>CO47+CP47+CQ47</f>
        <v>0</v>
      </c>
      <c r="CS47" s="12"/>
      <c r="CT47" s="2"/>
      <c r="CU47" s="3"/>
      <c r="CV47" s="3"/>
      <c r="CW47" s="3"/>
      <c r="CX47" s="3"/>
      <c r="CY47" s="3"/>
      <c r="CZ47" s="6">
        <f>CS47+CT47</f>
        <v>0</v>
      </c>
      <c r="DA47" s="10">
        <f>CT47</f>
        <v>0</v>
      </c>
      <c r="DB47" s="3">
        <f>(CV47*3)+(CW47*5)+(CX47*5)+(CY47*20)</f>
        <v>0</v>
      </c>
      <c r="DC47" s="11">
        <f>CZ47+DA47+DB47</f>
        <v>0</v>
      </c>
      <c r="DD47" s="12"/>
      <c r="DE47" s="2"/>
      <c r="DF47" s="3"/>
      <c r="DG47" s="3"/>
      <c r="DH47" s="3"/>
      <c r="DI47" s="3"/>
      <c r="DJ47" s="3"/>
      <c r="DK47" s="6">
        <f>DD47+DE47</f>
        <v>0</v>
      </c>
      <c r="DL47" s="10">
        <f>DE47</f>
        <v>0</v>
      </c>
      <c r="DM47" s="3">
        <f>(DG47*3)+(DH47*5)+(DI47*5)+(DJ47*20)</f>
        <v>0</v>
      </c>
      <c r="DN47" s="11">
        <f>DK47+DL47+DM47</f>
        <v>0</v>
      </c>
    </row>
    <row r="48" spans="1:118" ht="15" x14ac:dyDescent="0.2">
      <c r="A48" s="14">
        <v>36</v>
      </c>
      <c r="B48" s="14">
        <v>3</v>
      </c>
      <c r="C48" s="8" t="s">
        <v>68</v>
      </c>
      <c r="D48" s="30" t="s">
        <v>32</v>
      </c>
      <c r="E48" s="30" t="s">
        <v>49</v>
      </c>
      <c r="F48" s="45">
        <f xml:space="preserve"> AB48+AQ48+BE48+BS48+CG48</f>
        <v>179.83415846215081</v>
      </c>
      <c r="G48" s="29">
        <f>H48+I48+J48</f>
        <v>539.98</v>
      </c>
      <c r="H48" s="22">
        <f>X48+AM48+BA48+BO48+CC48+CO48+CZ48+DK48</f>
        <v>324.97999999999996</v>
      </c>
      <c r="I48" s="7">
        <f>Z48+AO48+BC48+BQ48+CE48+CQ48+DB48+DM48</f>
        <v>10</v>
      </c>
      <c r="J48" s="24">
        <f>R48+AG48+AU48+BI48+BW48+CJ48+CU48+DF48</f>
        <v>205</v>
      </c>
      <c r="K48" s="12">
        <v>77.02</v>
      </c>
      <c r="L48" s="2"/>
      <c r="M48" s="2"/>
      <c r="N48" s="2"/>
      <c r="O48" s="2"/>
      <c r="P48" s="2"/>
      <c r="Q48" s="2"/>
      <c r="R48" s="3">
        <v>80</v>
      </c>
      <c r="S48" s="3"/>
      <c r="T48" s="3"/>
      <c r="U48" s="3"/>
      <c r="V48" s="3"/>
      <c r="W48" s="13"/>
      <c r="X48" s="6">
        <f>K48+L48+M48+N48+O48+P48+Q48</f>
        <v>77.02</v>
      </c>
      <c r="Y48" s="10">
        <f>R48</f>
        <v>80</v>
      </c>
      <c r="Z48" s="3">
        <f>(S48*5)+(T48*10)+(U48*15)+(V48*10)+(W48*20)</f>
        <v>0</v>
      </c>
      <c r="AA48" s="11">
        <f>X48+Y48+Z48</f>
        <v>157.01999999999998</v>
      </c>
      <c r="AB48" s="44">
        <f>(MIN(AA$5:AA$46)/AA48)*100</f>
        <v>24.213475990319711</v>
      </c>
      <c r="AC48" s="12">
        <v>32.18</v>
      </c>
      <c r="AD48" s="2">
        <v>43.93</v>
      </c>
      <c r="AE48" s="2"/>
      <c r="AF48" s="2"/>
      <c r="AG48" s="3">
        <v>95</v>
      </c>
      <c r="AH48" s="3"/>
      <c r="AI48" s="3"/>
      <c r="AJ48" s="3"/>
      <c r="AK48" s="3"/>
      <c r="AL48" s="3"/>
      <c r="AM48" s="6">
        <f>AC48+AD48+AE48+AF48</f>
        <v>76.11</v>
      </c>
      <c r="AN48" s="10">
        <f>AG48</f>
        <v>95</v>
      </c>
      <c r="AO48" s="3">
        <f>(AH48*5)+(AI48*10)+(AJ48*15)+(AK48*10)+(AL48*20)</f>
        <v>0</v>
      </c>
      <c r="AP48" s="11">
        <f>AM48+AN48+AO48</f>
        <v>171.11</v>
      </c>
      <c r="AQ48" s="44">
        <f>(MIN(AP$5:AP$46)/AP48)*100</f>
        <v>29.647595114253988</v>
      </c>
      <c r="AR48" s="12">
        <v>26.39</v>
      </c>
      <c r="AS48" s="2"/>
      <c r="AT48" s="2"/>
      <c r="AU48" s="3">
        <v>22</v>
      </c>
      <c r="AV48" s="3"/>
      <c r="AW48" s="3"/>
      <c r="AX48" s="3"/>
      <c r="AY48" s="3">
        <v>1</v>
      </c>
      <c r="AZ48" s="3"/>
      <c r="BA48" s="6">
        <f>AR48+AS48+AT48</f>
        <v>26.39</v>
      </c>
      <c r="BB48" s="10">
        <f>AU48</f>
        <v>22</v>
      </c>
      <c r="BC48" s="3">
        <f>(AV48*5)+(AW48*10)+(AX48*15)+(AY48*10)+(AZ48*20)</f>
        <v>10</v>
      </c>
      <c r="BD48" s="11">
        <f>BA48+BB48+BC48</f>
        <v>58.39</v>
      </c>
      <c r="BE48" s="44">
        <f>(MIN(BD$5:BD$46)/BD48)*100</f>
        <v>24.010960780955642</v>
      </c>
      <c r="BF48" s="12">
        <v>41.94</v>
      </c>
      <c r="BG48" s="2"/>
      <c r="BH48" s="2"/>
      <c r="BI48" s="3">
        <v>8</v>
      </c>
      <c r="BJ48" s="3"/>
      <c r="BK48" s="3"/>
      <c r="BL48" s="3"/>
      <c r="BM48" s="3"/>
      <c r="BN48" s="3"/>
      <c r="BO48" s="6">
        <f>BF48+BG48+BH48</f>
        <v>41.94</v>
      </c>
      <c r="BP48" s="10">
        <f>BI48</f>
        <v>8</v>
      </c>
      <c r="BQ48" s="3">
        <f>(BJ48*5)+(BK48*10)+(BL48*15)+(BM48*10)+(BN48*20)</f>
        <v>0</v>
      </c>
      <c r="BR48" s="11">
        <f>BO48+BP48+BQ48</f>
        <v>49.94</v>
      </c>
      <c r="BS48" s="44">
        <f>(MIN(BR$5:BR$46)/BR48)*100</f>
        <v>46.736083299959951</v>
      </c>
      <c r="BT48" s="12">
        <v>103.52</v>
      </c>
      <c r="BU48" s="2"/>
      <c r="BV48" s="2"/>
      <c r="BW48" s="3">
        <v>0</v>
      </c>
      <c r="BX48" s="3"/>
      <c r="BY48" s="3"/>
      <c r="BZ48" s="3"/>
      <c r="CA48" s="3"/>
      <c r="CB48" s="3"/>
      <c r="CC48" s="6">
        <f>BT48+BU48+BV48</f>
        <v>103.52</v>
      </c>
      <c r="CD48" s="10">
        <f>BW48</f>
        <v>0</v>
      </c>
      <c r="CE48" s="3">
        <f>(BX48*5)+(BY48*10)+(BZ48*15)+(CA48*10)+(CB48*20)</f>
        <v>0</v>
      </c>
      <c r="CF48" s="11">
        <f>CC48+CD48+CE48</f>
        <v>103.52</v>
      </c>
      <c r="CG48" s="44">
        <f>(MIN(CF$5:CF$46)/CF48)*100</f>
        <v>55.226043276661521</v>
      </c>
      <c r="CH48" s="12"/>
      <c r="CI48" s="2"/>
      <c r="CJ48" s="3"/>
      <c r="CK48" s="3"/>
      <c r="CL48" s="3"/>
      <c r="CM48" s="3"/>
      <c r="CN48" s="3"/>
      <c r="CO48" s="6">
        <f>CH48+CI48</f>
        <v>0</v>
      </c>
      <c r="CP48" s="10">
        <f>CI48</f>
        <v>0</v>
      </c>
      <c r="CQ48" s="3">
        <f>(CK48*3)+(CL48*5)+(CM48*5)+(CN48*20)</f>
        <v>0</v>
      </c>
      <c r="CR48" s="11">
        <f>CO48+CP48+CQ48</f>
        <v>0</v>
      </c>
      <c r="CS48" s="12"/>
      <c r="CT48" s="2"/>
      <c r="CU48" s="3"/>
      <c r="CV48" s="3"/>
      <c r="CW48" s="3"/>
      <c r="CX48" s="3"/>
      <c r="CY48" s="3"/>
      <c r="CZ48" s="6">
        <f>CS48+CT48</f>
        <v>0</v>
      </c>
      <c r="DA48" s="10">
        <f>CT48</f>
        <v>0</v>
      </c>
      <c r="DB48" s="3">
        <f>(CV48*3)+(CW48*5)+(CX48*5)+(CY48*20)</f>
        <v>0</v>
      </c>
      <c r="DC48" s="11">
        <f>CZ48+DA48+DB48</f>
        <v>0</v>
      </c>
      <c r="DD48" s="12"/>
      <c r="DE48" s="2"/>
      <c r="DF48" s="3"/>
      <c r="DG48" s="3"/>
      <c r="DH48" s="3"/>
      <c r="DI48" s="3"/>
      <c r="DJ48" s="3"/>
      <c r="DK48" s="6">
        <f>DD48+DE48</f>
        <v>0</v>
      </c>
      <c r="DL48" s="10">
        <f>DE48</f>
        <v>0</v>
      </c>
      <c r="DM48" s="3">
        <f>(DG48*3)+(DH48*5)+(DI48*5)+(DJ48*20)</f>
        <v>0</v>
      </c>
      <c r="DN48" s="11">
        <f>DK48+DL48+DM48</f>
        <v>0</v>
      </c>
    </row>
    <row r="49" spans="1:118" ht="15" x14ac:dyDescent="0.2">
      <c r="A49" s="14">
        <v>39</v>
      </c>
      <c r="B49" s="14">
        <v>4</v>
      </c>
      <c r="C49" s="8" t="s">
        <v>67</v>
      </c>
      <c r="D49" s="30" t="s">
        <v>32</v>
      </c>
      <c r="E49" s="30" t="s">
        <v>49</v>
      </c>
      <c r="F49" s="45">
        <f xml:space="preserve"> AB49+AQ49+BE49+BS49+CG49</f>
        <v>124.31246548912398</v>
      </c>
      <c r="G49" s="29">
        <f>H49+I49+J49</f>
        <v>815.32</v>
      </c>
      <c r="H49" s="22">
        <f>X49+AM49+BA49+BO49+CC49+CO49+CZ49+DK49</f>
        <v>488.32000000000005</v>
      </c>
      <c r="I49" s="7">
        <f>Z49+AO49+BC49+BQ49+CE49+CQ49+DB49+DM49</f>
        <v>0</v>
      </c>
      <c r="J49" s="24">
        <f>R49+AG49+AU49+BI49+BW49+CJ49+CU49+DF49</f>
        <v>327</v>
      </c>
      <c r="K49" s="12">
        <v>81.23</v>
      </c>
      <c r="L49" s="2"/>
      <c r="M49" s="2"/>
      <c r="N49" s="2"/>
      <c r="O49" s="2"/>
      <c r="P49" s="2"/>
      <c r="Q49" s="2"/>
      <c r="R49" s="3">
        <v>130</v>
      </c>
      <c r="S49" s="3"/>
      <c r="T49" s="3"/>
      <c r="U49" s="3"/>
      <c r="V49" s="3"/>
      <c r="W49" s="13"/>
      <c r="X49" s="6">
        <f>K49+L49+M49+N49+O49+P49+Q49</f>
        <v>81.23</v>
      </c>
      <c r="Y49" s="10">
        <f>R49</f>
        <v>130</v>
      </c>
      <c r="Z49" s="3">
        <f>(S49*5)+(T49*10)+(U49*15)+(V49*10)+(W49*20)</f>
        <v>0</v>
      </c>
      <c r="AA49" s="11">
        <f>X49+Y49+Z49</f>
        <v>211.23000000000002</v>
      </c>
      <c r="AB49" s="44">
        <f>(MIN(AA$5:AA$46)/AA49)*100</f>
        <v>17.999337215357667</v>
      </c>
      <c r="AC49" s="12">
        <v>90.49</v>
      </c>
      <c r="AD49" s="2">
        <v>47.52</v>
      </c>
      <c r="AE49" s="2"/>
      <c r="AF49" s="2"/>
      <c r="AG49" s="3">
        <v>172</v>
      </c>
      <c r="AH49" s="3"/>
      <c r="AI49" s="3"/>
      <c r="AJ49" s="3"/>
      <c r="AK49" s="3"/>
      <c r="AL49" s="3"/>
      <c r="AM49" s="6">
        <f>AC49+AD49+AE49+AF49</f>
        <v>138.01</v>
      </c>
      <c r="AN49" s="10">
        <f>AG49</f>
        <v>172</v>
      </c>
      <c r="AO49" s="3">
        <f>(AH49*5)+(AI49*10)+(AJ49*15)+(AK49*10)+(AL49*20)</f>
        <v>0</v>
      </c>
      <c r="AP49" s="11">
        <f>AM49+AN49+AO49</f>
        <v>310.01</v>
      </c>
      <c r="AQ49" s="44">
        <f>(MIN(AP$5:AP$46)/AP49)*100</f>
        <v>16.363988258443278</v>
      </c>
      <c r="AR49" s="12">
        <v>39.07</v>
      </c>
      <c r="AS49" s="2"/>
      <c r="AT49" s="2"/>
      <c r="AU49" s="3">
        <v>15</v>
      </c>
      <c r="AV49" s="3"/>
      <c r="AW49" s="3"/>
      <c r="AX49" s="3"/>
      <c r="AY49" s="3"/>
      <c r="AZ49" s="3"/>
      <c r="BA49" s="6">
        <f>AR49+AS49+AT49</f>
        <v>39.07</v>
      </c>
      <c r="BB49" s="10">
        <f>AU49</f>
        <v>15</v>
      </c>
      <c r="BC49" s="3">
        <f>(AV49*5)+(AW49*10)+(AX49*15)+(AY49*10)+(AZ49*20)</f>
        <v>0</v>
      </c>
      <c r="BD49" s="11">
        <f>BA49+BB49+BC49</f>
        <v>54.07</v>
      </c>
      <c r="BE49" s="44">
        <f>(MIN(BD$5:BD$46)/BD49)*100</f>
        <v>25.929350841501758</v>
      </c>
      <c r="BF49" s="12">
        <v>89.36</v>
      </c>
      <c r="BG49" s="2"/>
      <c r="BH49" s="2"/>
      <c r="BI49" s="3">
        <v>7</v>
      </c>
      <c r="BJ49" s="3"/>
      <c r="BK49" s="3"/>
      <c r="BL49" s="3"/>
      <c r="BM49" s="3"/>
      <c r="BN49" s="3"/>
      <c r="BO49" s="6">
        <f>BF49+BG49+BH49</f>
        <v>89.36</v>
      </c>
      <c r="BP49" s="10">
        <f>BI49</f>
        <v>7</v>
      </c>
      <c r="BQ49" s="3">
        <f>(BJ49*5)+(BK49*10)+(BL49*15)+(BM49*10)+(BN49*20)</f>
        <v>0</v>
      </c>
      <c r="BR49" s="11">
        <f>BO49+BP49+BQ49</f>
        <v>96.36</v>
      </c>
      <c r="BS49" s="44">
        <f>(MIN(BR$5:BR$46)/BR49)*100</f>
        <v>24.221668742216686</v>
      </c>
      <c r="BT49" s="12">
        <v>140.65</v>
      </c>
      <c r="BU49" s="2"/>
      <c r="BV49" s="2"/>
      <c r="BW49" s="3">
        <v>3</v>
      </c>
      <c r="BX49" s="3"/>
      <c r="BY49" s="3"/>
      <c r="BZ49" s="3"/>
      <c r="CA49" s="3"/>
      <c r="CB49" s="3"/>
      <c r="CC49" s="6">
        <f>BT49+BU49+BV49</f>
        <v>140.65</v>
      </c>
      <c r="CD49" s="10">
        <f>BW49</f>
        <v>3</v>
      </c>
      <c r="CE49" s="3">
        <f>(BX49*5)+(BY49*10)+(BZ49*15)+(CA49*10)+(CB49*20)</f>
        <v>0</v>
      </c>
      <c r="CF49" s="11">
        <f>CC49+CD49+CE49</f>
        <v>143.65</v>
      </c>
      <c r="CG49" s="44">
        <f>(MIN(CF$5:CF$46)/CF49)*100</f>
        <v>39.798120431604595</v>
      </c>
      <c r="CH49" s="12"/>
      <c r="CI49" s="2"/>
      <c r="CJ49" s="3"/>
      <c r="CK49" s="3"/>
      <c r="CL49" s="3"/>
      <c r="CM49" s="3"/>
      <c r="CN49" s="3"/>
      <c r="CO49" s="6">
        <f>CH49+CI49</f>
        <v>0</v>
      </c>
      <c r="CP49" s="10">
        <f>CI49</f>
        <v>0</v>
      </c>
      <c r="CQ49" s="3">
        <f>(CK49*3)+(CL49*5)+(CM49*5)+(CN49*20)</f>
        <v>0</v>
      </c>
      <c r="CR49" s="11">
        <f>CO49+CP49+CQ49</f>
        <v>0</v>
      </c>
      <c r="CS49" s="12"/>
      <c r="CT49" s="2"/>
      <c r="CU49" s="3"/>
      <c r="CV49" s="3"/>
      <c r="CW49" s="3"/>
      <c r="CX49" s="3"/>
      <c r="CY49" s="3"/>
      <c r="CZ49" s="6">
        <f>CS49+CT49</f>
        <v>0</v>
      </c>
      <c r="DA49" s="10">
        <f>CT49</f>
        <v>0</v>
      </c>
      <c r="DB49" s="3">
        <f>(CV49*3)+(CW49*5)+(CX49*5)+(CY49*20)</f>
        <v>0</v>
      </c>
      <c r="DC49" s="11">
        <f>CZ49+DA49+DB49</f>
        <v>0</v>
      </c>
      <c r="DD49" s="12"/>
      <c r="DE49" s="2"/>
      <c r="DF49" s="3"/>
      <c r="DG49" s="3"/>
      <c r="DH49" s="3"/>
      <c r="DI49" s="3"/>
      <c r="DJ49" s="3"/>
      <c r="DK49" s="6">
        <f>DD49+DE49</f>
        <v>0</v>
      </c>
      <c r="DL49" s="10">
        <f>DE49</f>
        <v>0</v>
      </c>
      <c r="DM49" s="3">
        <f>(DG49*3)+(DH49*5)+(DI49*5)+(DJ49*20)</f>
        <v>0</v>
      </c>
      <c r="DN49" s="11">
        <f>DK49+DL49+DM49</f>
        <v>0</v>
      </c>
    </row>
    <row r="50" spans="1:118" ht="15" x14ac:dyDescent="0.2">
      <c r="A50" s="49"/>
      <c r="B50" s="49"/>
      <c r="C50" s="53"/>
      <c r="D50" s="30"/>
      <c r="E50" s="30"/>
      <c r="F50" s="45"/>
      <c r="G50" s="50"/>
      <c r="H50" s="2"/>
      <c r="I50" s="3"/>
      <c r="J50" s="3"/>
      <c r="K50" s="2"/>
      <c r="L50" s="2"/>
      <c r="M50" s="2"/>
      <c r="N50" s="2"/>
      <c r="O50" s="2"/>
      <c r="P50" s="2"/>
      <c r="Q50" s="2"/>
      <c r="R50" s="3"/>
      <c r="S50" s="3"/>
      <c r="T50" s="3"/>
      <c r="U50" s="3"/>
      <c r="V50" s="3"/>
      <c r="W50" s="3"/>
      <c r="X50" s="2"/>
      <c r="Y50" s="10"/>
      <c r="Z50" s="3"/>
      <c r="AA50" s="51"/>
      <c r="AB50" s="44"/>
      <c r="AC50" s="2"/>
      <c r="AD50" s="2"/>
      <c r="AE50" s="2"/>
      <c r="AF50" s="2"/>
      <c r="AG50" s="3"/>
      <c r="AH50" s="3"/>
      <c r="AI50" s="3"/>
      <c r="AJ50" s="3"/>
      <c r="AK50" s="3"/>
      <c r="AL50" s="3"/>
      <c r="AM50" s="2"/>
      <c r="AN50" s="10"/>
      <c r="AO50" s="3"/>
      <c r="AP50" s="51"/>
      <c r="AQ50" s="44"/>
      <c r="AR50" s="2"/>
      <c r="AS50" s="2"/>
      <c r="AT50" s="2"/>
      <c r="AU50" s="3"/>
      <c r="AV50" s="3"/>
      <c r="AW50" s="3"/>
      <c r="AX50" s="3"/>
      <c r="AY50" s="3"/>
      <c r="AZ50" s="3"/>
      <c r="BA50" s="2"/>
      <c r="BB50" s="10"/>
      <c r="BC50" s="3"/>
      <c r="BD50" s="51"/>
      <c r="BE50" s="44"/>
      <c r="BF50" s="2"/>
      <c r="BG50" s="2"/>
      <c r="BH50" s="2"/>
      <c r="BI50" s="3"/>
      <c r="BJ50" s="3"/>
      <c r="BK50" s="3"/>
      <c r="BL50" s="3"/>
      <c r="BM50" s="3"/>
      <c r="BN50" s="3"/>
      <c r="BO50" s="2"/>
      <c r="BP50" s="10"/>
      <c r="BQ50" s="3"/>
      <c r="BR50" s="51"/>
      <c r="BS50" s="44"/>
      <c r="BT50" s="2"/>
      <c r="BU50" s="2"/>
      <c r="BV50" s="2"/>
      <c r="BW50" s="3"/>
      <c r="BX50" s="3"/>
      <c r="BY50" s="3"/>
      <c r="BZ50" s="3"/>
      <c r="CA50" s="3"/>
      <c r="CB50" s="3"/>
      <c r="CC50" s="2"/>
      <c r="CD50" s="10"/>
      <c r="CE50" s="3"/>
      <c r="CF50" s="51"/>
      <c r="CG50" s="44"/>
      <c r="CH50" s="2"/>
      <c r="CI50" s="2"/>
      <c r="CJ50" s="3"/>
      <c r="CK50" s="3"/>
      <c r="CL50" s="3"/>
      <c r="CM50" s="3"/>
      <c r="CN50" s="3"/>
      <c r="CO50" s="2"/>
      <c r="CP50" s="10"/>
      <c r="CQ50" s="3"/>
      <c r="CR50" s="51"/>
      <c r="CS50" s="2"/>
      <c r="CT50" s="2"/>
      <c r="CU50" s="3"/>
      <c r="CV50" s="3"/>
      <c r="CW50" s="3"/>
      <c r="CX50" s="3"/>
      <c r="CY50" s="3"/>
      <c r="CZ50" s="2"/>
      <c r="DA50" s="10"/>
      <c r="DB50" s="3"/>
      <c r="DC50" s="51"/>
      <c r="DD50" s="2"/>
      <c r="DE50" s="2"/>
      <c r="DF50" s="3"/>
      <c r="DG50" s="3"/>
      <c r="DH50" s="3"/>
      <c r="DI50" s="3"/>
      <c r="DJ50" s="3"/>
      <c r="DK50" s="2"/>
      <c r="DL50" s="10"/>
      <c r="DM50" s="3"/>
      <c r="DN50" s="51"/>
    </row>
    <row r="51" spans="1:118" ht="15" x14ac:dyDescent="0.2">
      <c r="A51" s="49"/>
      <c r="B51" s="49"/>
      <c r="C51" s="8"/>
      <c r="D51" s="31"/>
      <c r="E51" s="30"/>
      <c r="F51" s="45"/>
      <c r="G51" s="50"/>
      <c r="H51" s="2"/>
      <c r="I51" s="3"/>
      <c r="J51" s="3"/>
      <c r="K51" s="2"/>
      <c r="L51" s="2"/>
      <c r="M51" s="2"/>
      <c r="N51" s="2"/>
      <c r="O51" s="2"/>
      <c r="P51" s="2"/>
      <c r="Q51" s="2"/>
      <c r="R51" s="3"/>
      <c r="S51" s="3"/>
      <c r="T51" s="3"/>
      <c r="U51" s="3"/>
      <c r="V51" s="3"/>
      <c r="W51" s="3"/>
      <c r="X51" s="2"/>
      <c r="Y51" s="10"/>
      <c r="Z51" s="3"/>
      <c r="AA51" s="50"/>
      <c r="AB51" s="44"/>
      <c r="AC51" s="2"/>
      <c r="AD51" s="2"/>
      <c r="AE51" s="2"/>
      <c r="AF51" s="2"/>
      <c r="AG51" s="3"/>
      <c r="AH51" s="3"/>
      <c r="AI51" s="3"/>
      <c r="AJ51" s="3"/>
      <c r="AK51" s="3"/>
      <c r="AL51" s="3"/>
      <c r="AM51" s="2"/>
      <c r="AN51" s="10"/>
      <c r="AO51" s="3"/>
      <c r="AP51" s="51"/>
      <c r="AQ51" s="44"/>
      <c r="AR51" s="2"/>
      <c r="AS51" s="2"/>
      <c r="AT51" s="2"/>
      <c r="AU51" s="3"/>
      <c r="AV51" s="3"/>
      <c r="AW51" s="3"/>
      <c r="AX51" s="3"/>
      <c r="AY51" s="3"/>
      <c r="AZ51" s="3"/>
      <c r="BA51" s="2"/>
      <c r="BB51" s="10"/>
      <c r="BC51" s="3"/>
      <c r="BD51" s="51"/>
      <c r="BE51" s="44"/>
      <c r="BF51" s="2"/>
      <c r="BG51" s="2"/>
      <c r="BH51" s="2"/>
      <c r="BI51" s="3"/>
      <c r="BJ51" s="3"/>
      <c r="BK51" s="3"/>
      <c r="BL51" s="3"/>
      <c r="BM51" s="3"/>
      <c r="BN51" s="3"/>
      <c r="BO51" s="2"/>
      <c r="BP51" s="10"/>
      <c r="BQ51" s="3"/>
      <c r="BR51" s="50"/>
      <c r="BS51" s="44"/>
      <c r="BT51" s="2"/>
      <c r="BU51" s="2"/>
      <c r="BV51" s="2"/>
      <c r="BW51" s="3"/>
      <c r="BX51" s="3"/>
      <c r="BY51" s="3"/>
      <c r="BZ51" s="3"/>
      <c r="CA51" s="3"/>
      <c r="CB51" s="3"/>
      <c r="CC51" s="2"/>
      <c r="CD51" s="10"/>
      <c r="CE51" s="3"/>
      <c r="CF51" s="51"/>
      <c r="CG51" s="44"/>
      <c r="CH51" s="2"/>
      <c r="CI51" s="2"/>
      <c r="CJ51" s="3"/>
      <c r="CK51" s="3"/>
      <c r="CL51" s="3"/>
      <c r="CM51" s="3"/>
      <c r="CN51" s="3"/>
      <c r="CO51" s="2"/>
      <c r="CP51" s="10"/>
      <c r="CQ51" s="3"/>
      <c r="CR51" s="51"/>
      <c r="CS51" s="2"/>
      <c r="CT51" s="2"/>
      <c r="CU51" s="3"/>
      <c r="CV51" s="3"/>
      <c r="CW51" s="3"/>
      <c r="CX51" s="3"/>
      <c r="CY51" s="3"/>
      <c r="CZ51" s="2"/>
      <c r="DA51" s="10"/>
      <c r="DB51" s="3"/>
      <c r="DC51" s="51"/>
      <c r="DD51" s="2"/>
      <c r="DE51" s="2"/>
      <c r="DF51" s="3"/>
      <c r="DG51" s="3"/>
      <c r="DH51" s="3"/>
      <c r="DI51" s="3"/>
      <c r="DJ51" s="3"/>
      <c r="DK51" s="2"/>
      <c r="DL51" s="10"/>
      <c r="DM51" s="3"/>
      <c r="DN51" s="51"/>
    </row>
    <row r="52" spans="1:118" x14ac:dyDescent="0.2">
      <c r="A52" s="5">
        <v>39</v>
      </c>
      <c r="C52" s="47" t="s">
        <v>39</v>
      </c>
    </row>
    <row r="54" spans="1:118" x14ac:dyDescent="0.2">
      <c r="A54" s="5" t="s">
        <v>47</v>
      </c>
    </row>
  </sheetData>
  <sortState ref="A7:DN49">
    <sortCondition descending="1" ref="F20:F43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2"/>
  <sheetViews>
    <sheetView workbookViewId="0">
      <pane xSplit="3" topLeftCell="D1" activePane="topRight" state="frozen"/>
      <selection pane="topRight" activeCell="A14" sqref="A14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35</v>
      </c>
      <c r="B1" s="25" t="s">
        <v>44</v>
      </c>
      <c r="C1" s="25" t="s">
        <v>0</v>
      </c>
      <c r="D1" s="25"/>
      <c r="E1" s="25"/>
      <c r="F1" s="46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34</v>
      </c>
      <c r="B2" s="16" t="s">
        <v>34</v>
      </c>
      <c r="C2" s="16" t="s">
        <v>10</v>
      </c>
      <c r="D2" s="16" t="s">
        <v>11</v>
      </c>
      <c r="E2" s="16" t="s">
        <v>12</v>
      </c>
      <c r="F2" s="42" t="s">
        <v>37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38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2" t="s">
        <v>36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38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2" t="s">
        <v>36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38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2" t="s">
        <v>36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38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2" t="s">
        <v>36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38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2" t="s">
        <v>36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4"/>
      <c r="B3" s="35"/>
      <c r="C3" s="35"/>
      <c r="D3" s="35"/>
      <c r="E3" s="35"/>
      <c r="F3" s="43"/>
      <c r="G3" s="36"/>
      <c r="H3" s="37"/>
      <c r="I3" s="38"/>
      <c r="J3" s="39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8"/>
      <c r="X3" s="40"/>
      <c r="Y3" s="35"/>
      <c r="Z3" s="35"/>
      <c r="AA3" s="41"/>
      <c r="AB3" s="43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40"/>
      <c r="AN3" s="35"/>
      <c r="AO3" s="35"/>
      <c r="AP3" s="41"/>
      <c r="AQ3" s="43"/>
      <c r="AR3" s="34"/>
      <c r="AS3" s="35"/>
      <c r="AT3" s="35"/>
      <c r="AU3" s="35"/>
      <c r="AV3" s="35"/>
      <c r="AW3" s="35"/>
      <c r="AX3" s="35"/>
      <c r="AY3" s="35"/>
      <c r="AZ3" s="35"/>
      <c r="BA3" s="40"/>
      <c r="BB3" s="35"/>
      <c r="BC3" s="35"/>
      <c r="BD3" s="41"/>
      <c r="BE3" s="43"/>
      <c r="BF3" s="34"/>
      <c r="BG3" s="35"/>
      <c r="BH3" s="35"/>
      <c r="BI3" s="35"/>
      <c r="BJ3" s="35"/>
      <c r="BK3" s="35"/>
      <c r="BL3" s="35"/>
      <c r="BM3" s="35"/>
      <c r="BN3" s="35"/>
      <c r="BO3" s="40"/>
      <c r="BP3" s="35"/>
      <c r="BQ3" s="35"/>
      <c r="BR3" s="41"/>
      <c r="BS3" s="43"/>
      <c r="BT3" s="34"/>
      <c r="BU3" s="35"/>
      <c r="BV3" s="35"/>
      <c r="BW3" s="35"/>
      <c r="BX3" s="35"/>
      <c r="BY3" s="35"/>
      <c r="BZ3" s="35"/>
      <c r="CA3" s="35"/>
      <c r="CB3" s="35"/>
      <c r="CC3" s="40"/>
      <c r="CD3" s="35"/>
      <c r="CE3" s="35"/>
      <c r="CF3" s="41"/>
      <c r="CG3" s="43"/>
      <c r="CH3" s="34"/>
      <c r="CI3" s="35"/>
      <c r="CJ3" s="35"/>
      <c r="CK3" s="35"/>
      <c r="CL3" s="35"/>
      <c r="CM3" s="35"/>
      <c r="CN3" s="35"/>
      <c r="CO3" s="40"/>
      <c r="CP3" s="35"/>
      <c r="CQ3" s="35"/>
      <c r="CR3" s="41"/>
      <c r="CS3" s="34"/>
      <c r="CT3" s="35"/>
      <c r="CU3" s="35"/>
      <c r="CV3" s="35"/>
      <c r="CW3" s="35"/>
      <c r="CX3" s="35"/>
      <c r="CY3" s="35"/>
      <c r="CZ3" s="40"/>
      <c r="DA3" s="35"/>
      <c r="DB3" s="35"/>
      <c r="DC3" s="41"/>
      <c r="DD3" s="34"/>
      <c r="DE3" s="35"/>
      <c r="DF3" s="35"/>
      <c r="DG3" s="35"/>
      <c r="DH3" s="35"/>
      <c r="DI3" s="35"/>
      <c r="DJ3" s="35"/>
      <c r="DK3" s="40"/>
      <c r="DL3" s="35"/>
      <c r="DM3" s="35"/>
      <c r="DN3" s="41"/>
    </row>
    <row r="4" spans="1:118" ht="15" x14ac:dyDescent="0.25">
      <c r="A4" s="34"/>
      <c r="B4" s="35"/>
      <c r="C4" s="35"/>
      <c r="D4" s="35"/>
      <c r="E4" s="35"/>
      <c r="F4" s="43"/>
      <c r="G4" s="36"/>
      <c r="H4" s="37"/>
      <c r="I4" s="38"/>
      <c r="J4" s="39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8"/>
      <c r="X4" s="40"/>
      <c r="Y4" s="35"/>
      <c r="Z4" s="35"/>
      <c r="AA4" s="41"/>
      <c r="AB4" s="43"/>
      <c r="AC4" s="34"/>
      <c r="AD4" s="35"/>
      <c r="AE4" s="35"/>
      <c r="AF4" s="35"/>
      <c r="AG4" s="35"/>
      <c r="AH4" s="35"/>
      <c r="AI4" s="35"/>
      <c r="AJ4" s="35"/>
      <c r="AK4" s="35"/>
      <c r="AL4" s="35"/>
      <c r="AM4" s="40"/>
      <c r="AN4" s="35"/>
      <c r="AO4" s="35"/>
      <c r="AP4" s="41"/>
      <c r="AQ4" s="43"/>
      <c r="AR4" s="34"/>
      <c r="AS4" s="35"/>
      <c r="AT4" s="35"/>
      <c r="AU4" s="35"/>
      <c r="AV4" s="35"/>
      <c r="AW4" s="35"/>
      <c r="AX4" s="35"/>
      <c r="AY4" s="35"/>
      <c r="AZ4" s="35"/>
      <c r="BA4" s="40"/>
      <c r="BB4" s="35"/>
      <c r="BC4" s="35"/>
      <c r="BD4" s="41"/>
      <c r="BE4" s="43"/>
      <c r="BF4" s="34"/>
      <c r="BG4" s="35"/>
      <c r="BH4" s="35"/>
      <c r="BI4" s="35"/>
      <c r="BJ4" s="35"/>
      <c r="BK4" s="35"/>
      <c r="BL4" s="35"/>
      <c r="BM4" s="35"/>
      <c r="BN4" s="35"/>
      <c r="BO4" s="40"/>
      <c r="BP4" s="35"/>
      <c r="BQ4" s="35"/>
      <c r="BR4" s="41"/>
      <c r="BS4" s="43"/>
      <c r="BT4" s="34"/>
      <c r="BU4" s="35"/>
      <c r="BV4" s="35"/>
      <c r="BW4" s="35"/>
      <c r="BX4" s="35"/>
      <c r="BY4" s="35"/>
      <c r="BZ4" s="35"/>
      <c r="CA4" s="35"/>
      <c r="CB4" s="35"/>
      <c r="CC4" s="40"/>
      <c r="CD4" s="35"/>
      <c r="CE4" s="35"/>
      <c r="CF4" s="41"/>
      <c r="CG4" s="43"/>
      <c r="CH4" s="34"/>
      <c r="CI4" s="35"/>
      <c r="CJ4" s="35"/>
      <c r="CK4" s="35"/>
      <c r="CL4" s="35"/>
      <c r="CM4" s="35"/>
      <c r="CN4" s="35"/>
      <c r="CO4" s="40"/>
      <c r="CP4" s="35"/>
      <c r="CQ4" s="35"/>
      <c r="CR4" s="41"/>
      <c r="CS4" s="34"/>
      <c r="CT4" s="35"/>
      <c r="CU4" s="35"/>
      <c r="CV4" s="35"/>
      <c r="CW4" s="35"/>
      <c r="CX4" s="35"/>
      <c r="CY4" s="35"/>
      <c r="CZ4" s="40"/>
      <c r="DA4" s="35"/>
      <c r="DB4" s="35"/>
      <c r="DC4" s="41"/>
      <c r="DD4" s="34"/>
      <c r="DE4" s="35"/>
      <c r="DF4" s="35"/>
      <c r="DG4" s="35"/>
      <c r="DH4" s="35"/>
      <c r="DI4" s="35"/>
      <c r="DJ4" s="35"/>
      <c r="DK4" s="40"/>
      <c r="DL4" s="35"/>
      <c r="DM4" s="35"/>
      <c r="DN4" s="41"/>
    </row>
    <row r="6" spans="1:118" ht="15" x14ac:dyDescent="0.2">
      <c r="A6" s="14"/>
      <c r="B6" s="14"/>
      <c r="C6" s="35" t="s">
        <v>63</v>
      </c>
      <c r="D6" s="9"/>
      <c r="E6" s="30"/>
      <c r="F6" s="45"/>
      <c r="G6" s="29"/>
      <c r="H6" s="22"/>
      <c r="I6" s="7"/>
      <c r="J6" s="24"/>
      <c r="K6" s="12"/>
      <c r="L6" s="2"/>
      <c r="M6" s="2"/>
      <c r="N6" s="2"/>
      <c r="O6" s="2"/>
      <c r="P6" s="2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4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11"/>
      <c r="AQ6" s="44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3"/>
      <c r="BE6" s="44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11"/>
      <c r="BS6" s="44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4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8" spans="1:118" ht="15" x14ac:dyDescent="0.2">
      <c r="A8" s="14">
        <v>1</v>
      </c>
      <c r="B8" s="14">
        <v>1</v>
      </c>
      <c r="C8" s="8" t="s">
        <v>53</v>
      </c>
      <c r="D8" s="30" t="s">
        <v>32</v>
      </c>
      <c r="E8" s="31" t="s">
        <v>42</v>
      </c>
      <c r="F8" s="45">
        <f xml:space="preserve"> AB8+AQ8+BE8+BS8+CG8</f>
        <v>496.95867768595042</v>
      </c>
      <c r="G8" s="29">
        <f>H8+I8+J8</f>
        <v>177.01</v>
      </c>
      <c r="H8" s="22">
        <f>X8+AM8+BA8+BO8+CC8+CO8+CZ8+DK8</f>
        <v>162.01</v>
      </c>
      <c r="I8" s="7">
        <f>Z8+AO8+BC8+BQ8+CE8+CQ8+DB8+DM8</f>
        <v>0</v>
      </c>
      <c r="J8" s="32">
        <f>R8+AG8+AU8+BI8+BW8+CJ8+CU8+DF8</f>
        <v>15</v>
      </c>
      <c r="K8" s="12">
        <v>22.02</v>
      </c>
      <c r="L8" s="2"/>
      <c r="M8" s="2"/>
      <c r="N8" s="2"/>
      <c r="O8" s="2"/>
      <c r="P8" s="2"/>
      <c r="Q8" s="2"/>
      <c r="R8" s="3">
        <v>10</v>
      </c>
      <c r="S8" s="3"/>
      <c r="T8" s="3"/>
      <c r="U8" s="3"/>
      <c r="V8" s="3"/>
      <c r="W8" s="13"/>
      <c r="X8" s="6">
        <f>K8+L8+M8+N8+O8+P8+Q8</f>
        <v>22.02</v>
      </c>
      <c r="Y8" s="10">
        <f>R8</f>
        <v>10</v>
      </c>
      <c r="Z8" s="3">
        <f>(S8*5)+(T8*10)+(U8*15)+(V8*10)+(W8*20)</f>
        <v>0</v>
      </c>
      <c r="AA8" s="33">
        <f>X8+Y8+Z8</f>
        <v>32.019999999999996</v>
      </c>
      <c r="AB8" s="44">
        <f>(MIN(AA$5:AA$9)/AA8)*100</f>
        <v>100</v>
      </c>
      <c r="AC8" s="12">
        <v>22.94</v>
      </c>
      <c r="AD8" s="2">
        <v>11.88</v>
      </c>
      <c r="AE8" s="2"/>
      <c r="AF8" s="2"/>
      <c r="AG8" s="3">
        <v>3</v>
      </c>
      <c r="AH8" s="3"/>
      <c r="AI8" s="3"/>
      <c r="AJ8" s="3"/>
      <c r="AK8" s="3"/>
      <c r="AL8" s="3"/>
      <c r="AM8" s="6">
        <f>AC8+AD8+AE8+AF8</f>
        <v>34.82</v>
      </c>
      <c r="AN8" s="10">
        <f>AG8</f>
        <v>3</v>
      </c>
      <c r="AO8" s="3">
        <f>(AH8*5)+(AI8*10)+(AJ8*15)+(AK8*10)+(AL8*20)</f>
        <v>0</v>
      </c>
      <c r="AP8" s="11">
        <f>AM8+AN8+AO8</f>
        <v>37.82</v>
      </c>
      <c r="AQ8" s="44">
        <f>(MIN(AP$5:AP$9)/AP8)*100</f>
        <v>100</v>
      </c>
      <c r="AR8" s="12">
        <v>13.94</v>
      </c>
      <c r="AS8" s="2"/>
      <c r="AT8" s="2"/>
      <c r="AU8" s="3">
        <v>0</v>
      </c>
      <c r="AV8" s="3"/>
      <c r="AW8" s="3"/>
      <c r="AX8" s="3"/>
      <c r="AY8" s="3"/>
      <c r="AZ8" s="3"/>
      <c r="BA8" s="6">
        <f>AR8+AS8+AT8</f>
        <v>13.94</v>
      </c>
      <c r="BB8" s="10">
        <f>AU8</f>
        <v>0</v>
      </c>
      <c r="BC8" s="3">
        <f>(AV8*5)+(AW8*10)+(AX8*15)+(AY8*10)+(AZ8*20)</f>
        <v>0</v>
      </c>
      <c r="BD8" s="11">
        <f>BA8+BB8+BC8</f>
        <v>13.94</v>
      </c>
      <c r="BE8" s="44">
        <f>(MIN(BD$5:BD$9)/BD8)*100</f>
        <v>100</v>
      </c>
      <c r="BF8" s="12">
        <v>29.25</v>
      </c>
      <c r="BG8" s="2"/>
      <c r="BH8" s="2"/>
      <c r="BI8" s="3">
        <v>1</v>
      </c>
      <c r="BJ8" s="3"/>
      <c r="BK8" s="3"/>
      <c r="BL8" s="3"/>
      <c r="BM8" s="3"/>
      <c r="BN8" s="3"/>
      <c r="BO8" s="6">
        <f>BF8+BG8+BH8</f>
        <v>29.25</v>
      </c>
      <c r="BP8" s="10">
        <f>BI8</f>
        <v>1</v>
      </c>
      <c r="BQ8" s="3">
        <f>(BJ8*5)+(BK8*10)+(BL8*15)+(BM8*10)+(BN8*20)</f>
        <v>0</v>
      </c>
      <c r="BR8" s="33">
        <f>BO8+BP8+BQ8</f>
        <v>30.25</v>
      </c>
      <c r="BS8" s="44">
        <f>(MIN(BR$5:BR$9)/BR8)*100</f>
        <v>96.958677685950406</v>
      </c>
      <c r="BT8" s="12">
        <v>61.98</v>
      </c>
      <c r="BU8" s="2"/>
      <c r="BV8" s="2"/>
      <c r="BW8" s="3">
        <v>1</v>
      </c>
      <c r="BX8" s="3"/>
      <c r="BY8" s="3"/>
      <c r="BZ8" s="3"/>
      <c r="CA8" s="3"/>
      <c r="CB8" s="3"/>
      <c r="CC8" s="6">
        <f>BT8+BU8+BV8</f>
        <v>61.98</v>
      </c>
      <c r="CD8" s="10">
        <f>BW8</f>
        <v>1</v>
      </c>
      <c r="CE8" s="3">
        <f>(BX8*5)+(BY8*10)+(BZ8*15)+(CA8*10)+(CB8*20)</f>
        <v>0</v>
      </c>
      <c r="CF8" s="11">
        <f>CC8+CD8+CE8</f>
        <v>62.98</v>
      </c>
      <c r="CG8" s="44">
        <f>(MIN(CF$5:CF$9)/CF8)*100</f>
        <v>100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CI8</f>
        <v>0</v>
      </c>
      <c r="CQ8" s="3">
        <f>(CK8*3)+(CL8*5)+(CM8*5)+(CN8*20)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CT8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DE8</f>
        <v>0</v>
      </c>
      <c r="DM8" s="3">
        <f>(DG8*3)+(DH8*5)+(DI8*5)+(DJ8*20)</f>
        <v>0</v>
      </c>
      <c r="DN8" s="11">
        <f>DK8+DL8+DM8</f>
        <v>0</v>
      </c>
    </row>
    <row r="9" spans="1:118" ht="15" x14ac:dyDescent="0.2">
      <c r="A9" s="14">
        <v>2</v>
      </c>
      <c r="B9" s="14">
        <v>2</v>
      </c>
      <c r="C9" s="8" t="s">
        <v>62</v>
      </c>
      <c r="D9" s="30" t="s">
        <v>32</v>
      </c>
      <c r="E9" s="31" t="s">
        <v>42</v>
      </c>
      <c r="F9" s="45">
        <f xml:space="preserve"> AB9+AQ9+BE9+BS9+CG9</f>
        <v>289.29439944113028</v>
      </c>
      <c r="G9" s="29">
        <f>H9+I9+J9</f>
        <v>470.58</v>
      </c>
      <c r="H9" s="22">
        <f>X9+AM9+BA9+BO9+CC9+CO9+CZ9+DK9</f>
        <v>169.57999999999998</v>
      </c>
      <c r="I9" s="7">
        <f>Z9+AO9+BC9+BQ9+CE9+CQ9+DB9+DM9</f>
        <v>70</v>
      </c>
      <c r="J9" s="32">
        <f>R9+AG9+AU9+BI9+BW9+CJ9+CU9+DF9</f>
        <v>231</v>
      </c>
      <c r="K9" s="12">
        <v>38.24</v>
      </c>
      <c r="L9" s="2"/>
      <c r="M9" s="2"/>
      <c r="N9" s="2"/>
      <c r="O9" s="2"/>
      <c r="P9" s="2"/>
      <c r="Q9" s="2"/>
      <c r="R9" s="3">
        <v>30</v>
      </c>
      <c r="S9" s="3"/>
      <c r="T9" s="3"/>
      <c r="U9" s="3"/>
      <c r="V9" s="3"/>
      <c r="W9" s="13"/>
      <c r="X9" s="6">
        <f>K9+L9+M9+N9+O9+P9+Q9</f>
        <v>38.24</v>
      </c>
      <c r="Y9" s="10">
        <f>R9</f>
        <v>30</v>
      </c>
      <c r="Z9" s="3">
        <f>(S9*5)+(T9*10)+(U9*15)+(V9*10)+(W9*20)</f>
        <v>0</v>
      </c>
      <c r="AA9" s="33">
        <f>X9+Y9+Z9</f>
        <v>68.240000000000009</v>
      </c>
      <c r="AB9" s="44">
        <f>(MIN(AA$5:AA$9)/AA9)*100</f>
        <v>46.922626025791317</v>
      </c>
      <c r="AC9" s="12">
        <v>16.54</v>
      </c>
      <c r="AD9" s="2">
        <v>10.220000000000001</v>
      </c>
      <c r="AE9" s="2"/>
      <c r="AF9" s="2"/>
      <c r="AG9" s="3">
        <v>180</v>
      </c>
      <c r="AH9" s="3"/>
      <c r="AI9" s="3">
        <v>6</v>
      </c>
      <c r="AJ9" s="3"/>
      <c r="AK9" s="3"/>
      <c r="AL9" s="3"/>
      <c r="AM9" s="6">
        <f>AC9+AD9+AE9+AF9</f>
        <v>26.759999999999998</v>
      </c>
      <c r="AN9" s="10">
        <f>AG9</f>
        <v>180</v>
      </c>
      <c r="AO9" s="3">
        <f>(AH9*5)+(AI9*10)+(AJ9*15)+(AK9*10)+(AL9*20)</f>
        <v>60</v>
      </c>
      <c r="AP9" s="11">
        <f>AM9+AN9+AO9</f>
        <v>266.76</v>
      </c>
      <c r="AQ9" s="44">
        <f>(MIN(AP$5:AP$9)/AP9)*100</f>
        <v>14.177537861748387</v>
      </c>
      <c r="AR9" s="12">
        <v>13.31</v>
      </c>
      <c r="AS9" s="2"/>
      <c r="AT9" s="2"/>
      <c r="AU9" s="3">
        <v>10</v>
      </c>
      <c r="AV9" s="3"/>
      <c r="AW9" s="3">
        <v>1</v>
      </c>
      <c r="AX9" s="3"/>
      <c r="AY9" s="3"/>
      <c r="AZ9" s="3"/>
      <c r="BA9" s="6">
        <f>AR9+AS9+AT9</f>
        <v>13.31</v>
      </c>
      <c r="BB9" s="10">
        <f>AU9</f>
        <v>10</v>
      </c>
      <c r="BC9" s="3">
        <f>(AV9*5)+(AW9*10)+(AX9*15)+(AY9*10)+(AZ9*20)</f>
        <v>10</v>
      </c>
      <c r="BD9" s="11">
        <f>BA9+BB9+BC9</f>
        <v>33.31</v>
      </c>
      <c r="BE9" s="44">
        <f>(MIN(BD$5:BD$9)/BD9)*100</f>
        <v>41.849294506154308</v>
      </c>
      <c r="BF9" s="12">
        <v>25.33</v>
      </c>
      <c r="BG9" s="2"/>
      <c r="BH9" s="2"/>
      <c r="BI9" s="3">
        <v>4</v>
      </c>
      <c r="BJ9" s="3"/>
      <c r="BK9" s="3"/>
      <c r="BL9" s="3"/>
      <c r="BM9" s="3"/>
      <c r="BN9" s="3"/>
      <c r="BO9" s="6">
        <f>BF9+BG9+BH9</f>
        <v>25.33</v>
      </c>
      <c r="BP9" s="10">
        <f>BI9</f>
        <v>4</v>
      </c>
      <c r="BQ9" s="3">
        <f>(BJ9*5)+(BK9*10)+(BL9*15)+(BM9*10)+(BN9*20)</f>
        <v>0</v>
      </c>
      <c r="BR9" s="33">
        <f>BO9+BP9+BQ9</f>
        <v>29.33</v>
      </c>
      <c r="BS9" s="44">
        <f>(MIN(BR$5:BR$9)/BR9)*100</f>
        <v>100</v>
      </c>
      <c r="BT9" s="12">
        <v>65.94</v>
      </c>
      <c r="BU9" s="2"/>
      <c r="BV9" s="2"/>
      <c r="BW9" s="3">
        <v>7</v>
      </c>
      <c r="BX9" s="3"/>
      <c r="BY9" s="3"/>
      <c r="BZ9" s="3"/>
      <c r="CA9" s="3"/>
      <c r="CB9" s="3"/>
      <c r="CC9" s="6">
        <f>BT9+BU9+BV9</f>
        <v>65.94</v>
      </c>
      <c r="CD9" s="10">
        <f>BW9</f>
        <v>7</v>
      </c>
      <c r="CE9" s="3">
        <f>(BX9*5)+(BY9*10)+(BZ9*15)+(CA9*10)+(CB9*20)</f>
        <v>0</v>
      </c>
      <c r="CF9" s="11">
        <f>CC9+CD9+CE9</f>
        <v>72.94</v>
      </c>
      <c r="CG9" s="44">
        <f>(MIN(CF$5:CF$9)/CF9)*100</f>
        <v>86.344941047436251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CI9</f>
        <v>0</v>
      </c>
      <c r="CQ9" s="3">
        <f>(CK9*3)+(CL9*5)+(CM9*5)+(CN9*20)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CT9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DE9</f>
        <v>0</v>
      </c>
      <c r="DM9" s="3">
        <f>(DG9*3)+(DH9*5)+(DI9*5)+(DJ9*20)</f>
        <v>0</v>
      </c>
      <c r="DN9" s="11">
        <f>DK9+DL9+DM9</f>
        <v>0</v>
      </c>
    </row>
    <row r="10" spans="1:118" ht="15" x14ac:dyDescent="0.2">
      <c r="A10" s="14">
        <v>3</v>
      </c>
      <c r="B10" s="14">
        <v>3</v>
      </c>
      <c r="C10" s="8" t="s">
        <v>59</v>
      </c>
      <c r="D10" s="30" t="s">
        <v>60</v>
      </c>
      <c r="E10" s="31" t="s">
        <v>49</v>
      </c>
      <c r="F10" s="45">
        <f xml:space="preserve"> AB10+AQ10+BE10+BS10+CG10</f>
        <v>279.8505638708416</v>
      </c>
      <c r="G10" s="29">
        <f>H10+I10+J10</f>
        <v>320.07</v>
      </c>
      <c r="H10" s="22">
        <f>X10+AM10+BA10+BO10+CC10+CO10+CZ10+DK10</f>
        <v>239.07</v>
      </c>
      <c r="I10" s="7">
        <f>Z10+AO10+BC10+BQ10+CE10+CQ10+DB10+DM10</f>
        <v>20</v>
      </c>
      <c r="J10" s="32">
        <f>R10+AG10+AU10+BI10+BW10+CJ10+CU10+DF10</f>
        <v>61</v>
      </c>
      <c r="K10" s="12">
        <v>29.55</v>
      </c>
      <c r="L10" s="2"/>
      <c r="M10" s="2"/>
      <c r="N10" s="2"/>
      <c r="O10" s="2"/>
      <c r="P10" s="2"/>
      <c r="Q10" s="2"/>
      <c r="R10" s="3">
        <v>40</v>
      </c>
      <c r="S10" s="3"/>
      <c r="T10" s="3"/>
      <c r="U10" s="3"/>
      <c r="V10" s="3"/>
      <c r="W10" s="13"/>
      <c r="X10" s="6">
        <f>K10+L10+M10+N10+O10+P10+Q10</f>
        <v>29.55</v>
      </c>
      <c r="Y10" s="10">
        <f>R10</f>
        <v>40</v>
      </c>
      <c r="Z10" s="3">
        <f>(S10*5)+(T10*10)+(U10*15)+(V10*10)+(W10*20)</f>
        <v>0</v>
      </c>
      <c r="AA10" s="33">
        <f>X10+Y10+Z10</f>
        <v>69.55</v>
      </c>
      <c r="AB10" s="44">
        <f>(MIN(AA$5:AA$9)/AA10)*100</f>
        <v>46.038820992092013</v>
      </c>
      <c r="AC10" s="12">
        <v>28</v>
      </c>
      <c r="AD10" s="2">
        <v>14.59</v>
      </c>
      <c r="AE10" s="2"/>
      <c r="AF10" s="2"/>
      <c r="AG10" s="3">
        <v>1</v>
      </c>
      <c r="AH10" s="3"/>
      <c r="AI10" s="3"/>
      <c r="AJ10" s="3"/>
      <c r="AK10" s="3"/>
      <c r="AL10" s="3"/>
      <c r="AM10" s="6">
        <f>AC10+AD10+AE10+AF10</f>
        <v>42.59</v>
      </c>
      <c r="AN10" s="10">
        <f>AG10</f>
        <v>1</v>
      </c>
      <c r="AO10" s="3">
        <f>(AH10*5)+(AI10*10)+(AJ10*15)+(AK10*10)+(AL10*20)</f>
        <v>0</v>
      </c>
      <c r="AP10" s="11">
        <f>AM10+AN10+AO10</f>
        <v>43.59</v>
      </c>
      <c r="AQ10" s="44">
        <f>(MIN(AP$5:AP$9)/AP10)*100</f>
        <v>86.763019041064453</v>
      </c>
      <c r="AR10" s="12">
        <v>30.87</v>
      </c>
      <c r="AS10" s="2"/>
      <c r="AT10" s="2"/>
      <c r="AU10" s="3">
        <v>4</v>
      </c>
      <c r="AV10" s="3"/>
      <c r="AW10" s="3"/>
      <c r="AX10" s="3"/>
      <c r="AY10" s="3"/>
      <c r="AZ10" s="3"/>
      <c r="BA10" s="6">
        <f>AR10+AS10+AT10</f>
        <v>30.87</v>
      </c>
      <c r="BB10" s="10">
        <f>AU10</f>
        <v>4</v>
      </c>
      <c r="BC10" s="3">
        <f>(AV10*5)+(AW10*10)+(AX10*15)+(AY10*10)+(AZ10*20)</f>
        <v>0</v>
      </c>
      <c r="BD10" s="11">
        <f>BA10+BB10+BC10</f>
        <v>34.870000000000005</v>
      </c>
      <c r="BE10" s="44">
        <f>(MIN(BD$5:BD$9)/BD10)*100</f>
        <v>39.977057642672776</v>
      </c>
      <c r="BF10" s="12">
        <v>83.52</v>
      </c>
      <c r="BG10" s="2"/>
      <c r="BH10" s="2"/>
      <c r="BI10" s="3">
        <v>2</v>
      </c>
      <c r="BJ10" s="3"/>
      <c r="BK10" s="3"/>
      <c r="BL10" s="3"/>
      <c r="BM10" s="3"/>
      <c r="BN10" s="3"/>
      <c r="BO10" s="6">
        <f>BF10+BG10+BH10</f>
        <v>83.52</v>
      </c>
      <c r="BP10" s="10">
        <f>BI10</f>
        <v>2</v>
      </c>
      <c r="BQ10" s="3">
        <f>(BJ10*5)+(BK10*10)+(BL10*15)+(BM10*10)+(BN10*20)</f>
        <v>0</v>
      </c>
      <c r="BR10" s="33">
        <f>BO10+BP10+BQ10</f>
        <v>85.52</v>
      </c>
      <c r="BS10" s="44">
        <f>(MIN(BR$5:BR$9)/BR10)*100</f>
        <v>34.296071094480823</v>
      </c>
      <c r="BT10" s="12">
        <v>52.54</v>
      </c>
      <c r="BU10" s="2"/>
      <c r="BV10" s="2"/>
      <c r="BW10" s="3">
        <v>14</v>
      </c>
      <c r="BX10" s="3"/>
      <c r="BY10" s="3">
        <v>2</v>
      </c>
      <c r="BZ10" s="3"/>
      <c r="CA10" s="3"/>
      <c r="CB10" s="3"/>
      <c r="CC10" s="6">
        <f>BT10+BU10+BV10</f>
        <v>52.54</v>
      </c>
      <c r="CD10" s="10">
        <f>BW10</f>
        <v>14</v>
      </c>
      <c r="CE10" s="3">
        <f>(BX10*5)+(BY10*10)+(BZ10*15)+(CA10*10)+(CB10*20)</f>
        <v>20</v>
      </c>
      <c r="CF10" s="11">
        <f>CC10+CD10+CE10</f>
        <v>86.539999999999992</v>
      </c>
      <c r="CG10" s="44">
        <f>(MIN(CF$5:CF$9)/CF10)*100</f>
        <v>72.775595100531547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CI10</f>
        <v>0</v>
      </c>
      <c r="CQ10" s="3">
        <f>(CK10*3)+(CL10*5)+(CM10*5)+(CN10*20)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CT10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DE10</f>
        <v>0</v>
      </c>
      <c r="DM10" s="3">
        <f>(DG10*3)+(DH10*5)+(DI10*5)+(DJ10*20)</f>
        <v>0</v>
      </c>
      <c r="DN10" s="11">
        <f>DK10+DL10+DM10</f>
        <v>0</v>
      </c>
    </row>
    <row r="11" spans="1:118" ht="15" x14ac:dyDescent="0.2">
      <c r="A11" s="49"/>
      <c r="B11" s="49"/>
      <c r="C11" s="8"/>
      <c r="D11" s="30"/>
      <c r="E11" s="31"/>
      <c r="F11" s="45"/>
      <c r="G11" s="50"/>
      <c r="H11" s="2"/>
      <c r="I11" s="3"/>
      <c r="J11" s="52"/>
      <c r="K11" s="2"/>
      <c r="L11" s="2"/>
      <c r="M11" s="2"/>
      <c r="N11" s="2"/>
      <c r="O11" s="2"/>
      <c r="P11" s="2"/>
      <c r="Q11" s="2"/>
      <c r="R11" s="3"/>
      <c r="S11" s="3"/>
      <c r="T11" s="3"/>
      <c r="U11" s="3"/>
      <c r="V11" s="3"/>
      <c r="W11" s="3"/>
      <c r="X11" s="2"/>
      <c r="Y11" s="10"/>
      <c r="Z11" s="3"/>
      <c r="AA11" s="50"/>
      <c r="AB11" s="44"/>
      <c r="AC11" s="2"/>
      <c r="AD11" s="2"/>
      <c r="AE11" s="2"/>
      <c r="AF11" s="2"/>
      <c r="AG11" s="3"/>
      <c r="AH11" s="3"/>
      <c r="AI11" s="3"/>
      <c r="AJ11" s="3"/>
      <c r="AK11" s="3"/>
      <c r="AL11" s="3"/>
      <c r="AM11" s="2"/>
      <c r="AN11" s="10"/>
      <c r="AO11" s="3"/>
      <c r="AP11" s="51"/>
      <c r="AQ11" s="44"/>
      <c r="AR11" s="2"/>
      <c r="AS11" s="2"/>
      <c r="AT11" s="2"/>
      <c r="AU11" s="3"/>
      <c r="AV11" s="3"/>
      <c r="AW11" s="3"/>
      <c r="AX11" s="3"/>
      <c r="AY11" s="3"/>
      <c r="AZ11" s="3"/>
      <c r="BA11" s="2"/>
      <c r="BB11" s="10"/>
      <c r="BC11" s="3"/>
      <c r="BD11" s="51"/>
      <c r="BE11" s="44"/>
      <c r="BF11" s="2"/>
      <c r="BG11" s="2"/>
      <c r="BH11" s="2"/>
      <c r="BI11" s="3"/>
      <c r="BJ11" s="3"/>
      <c r="BK11" s="3"/>
      <c r="BL11" s="3"/>
      <c r="BM11" s="3"/>
      <c r="BN11" s="3"/>
      <c r="BO11" s="2"/>
      <c r="BP11" s="10"/>
      <c r="BQ11" s="3"/>
      <c r="BR11" s="50"/>
      <c r="BS11" s="44"/>
      <c r="BT11" s="2"/>
      <c r="BU11" s="2"/>
      <c r="BV11" s="2"/>
      <c r="BW11" s="3"/>
      <c r="BX11" s="3"/>
      <c r="BY11" s="3"/>
      <c r="BZ11" s="3"/>
      <c r="CA11" s="3"/>
      <c r="CB11" s="3"/>
      <c r="CC11" s="2"/>
      <c r="CD11" s="10"/>
      <c r="CE11" s="3"/>
      <c r="CF11" s="51"/>
      <c r="CG11" s="44"/>
      <c r="CH11" s="2"/>
      <c r="CI11" s="2"/>
      <c r="CJ11" s="3"/>
      <c r="CK11" s="3"/>
      <c r="CL11" s="3"/>
      <c r="CM11" s="3"/>
      <c r="CN11" s="3"/>
      <c r="CO11" s="2"/>
      <c r="CP11" s="10"/>
      <c r="CQ11" s="3"/>
      <c r="CR11" s="51"/>
      <c r="CS11" s="2"/>
      <c r="CT11" s="2"/>
      <c r="CU11" s="3"/>
      <c r="CV11" s="3"/>
      <c r="CW11" s="3"/>
      <c r="CX11" s="3"/>
      <c r="CY11" s="3"/>
      <c r="CZ11" s="2"/>
      <c r="DA11" s="10"/>
      <c r="DB11" s="3"/>
      <c r="DC11" s="51"/>
      <c r="DD11" s="2"/>
      <c r="DE11" s="2"/>
      <c r="DF11" s="3"/>
      <c r="DG11" s="3"/>
      <c r="DH11" s="3"/>
      <c r="DI11" s="3"/>
      <c r="DJ11" s="3"/>
      <c r="DK11" s="2"/>
      <c r="DL11" s="10"/>
      <c r="DM11" s="3"/>
      <c r="DN11" s="51"/>
    </row>
    <row r="12" spans="1:118" x14ac:dyDescent="0.2">
      <c r="A12" s="5">
        <v>3</v>
      </c>
      <c r="C12" s="47" t="s">
        <v>39</v>
      </c>
    </row>
  </sheetData>
  <sortState ref="A8:DN10">
    <sortCondition descending="1" ref="F8:F10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5.56 Carbine</vt:lpstr>
      <vt:lpstr>7.62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2015-09-06T11:31:45Z</dcterms:modified>
</cp:coreProperties>
</file>