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320" windowHeight="11640"/>
  </bookViews>
  <sheets>
    <sheet name="5.56 Carbine" sheetId="1" r:id="rId1"/>
    <sheet name="7.62 Division" sheetId="2" r:id="rId2"/>
  </sheets>
  <calcPr calcId="145621"/>
</workbook>
</file>

<file path=xl/calcChain.xml><?xml version="1.0" encoding="utf-8"?>
<calcChain xmlns="http://schemas.openxmlformats.org/spreadsheetml/2006/main">
  <c r="DM36" i="1" l="1"/>
  <c r="DL36" i="1"/>
  <c r="DK36" i="1"/>
  <c r="DB36" i="1"/>
  <c r="DA36" i="1"/>
  <c r="CZ36" i="1"/>
  <c r="CQ36" i="1"/>
  <c r="CP36" i="1"/>
  <c r="CO36" i="1"/>
  <c r="CE36" i="1"/>
  <c r="CD36" i="1"/>
  <c r="CC36" i="1"/>
  <c r="BQ36" i="1"/>
  <c r="BP36" i="1"/>
  <c r="BO36" i="1"/>
  <c r="BC36" i="1"/>
  <c r="BB36" i="1"/>
  <c r="BA36" i="1"/>
  <c r="AO36" i="1"/>
  <c r="AN36" i="1"/>
  <c r="AM36" i="1"/>
  <c r="Z36" i="1"/>
  <c r="Y36" i="1"/>
  <c r="X36" i="1"/>
  <c r="J36" i="1"/>
  <c r="DM29" i="1"/>
  <c r="DL29" i="1"/>
  <c r="DK29" i="1"/>
  <c r="DB29" i="1"/>
  <c r="DA29" i="1"/>
  <c r="CZ29" i="1"/>
  <c r="CQ29" i="1"/>
  <c r="CP29" i="1"/>
  <c r="CO29" i="1"/>
  <c r="CE29" i="1"/>
  <c r="CD29" i="1"/>
  <c r="CC29" i="1"/>
  <c r="BQ29" i="1"/>
  <c r="BP29" i="1"/>
  <c r="BO29" i="1"/>
  <c r="BC29" i="1"/>
  <c r="BB29" i="1"/>
  <c r="BA29" i="1"/>
  <c r="AO29" i="1"/>
  <c r="AN29" i="1"/>
  <c r="AM29" i="1"/>
  <c r="Z29" i="1"/>
  <c r="Y29" i="1"/>
  <c r="X29" i="1"/>
  <c r="J29" i="1"/>
  <c r="DM11" i="1"/>
  <c r="DL11" i="1"/>
  <c r="DK11" i="1"/>
  <c r="DB11" i="1"/>
  <c r="DA11" i="1"/>
  <c r="CZ11" i="1"/>
  <c r="CQ11" i="1"/>
  <c r="CP11" i="1"/>
  <c r="CO11" i="1"/>
  <c r="CE11" i="1"/>
  <c r="CD11" i="1"/>
  <c r="CC11" i="1"/>
  <c r="BQ11" i="1"/>
  <c r="BP11" i="1"/>
  <c r="BO11" i="1"/>
  <c r="BC11" i="1"/>
  <c r="BB11" i="1"/>
  <c r="BA11" i="1"/>
  <c r="AO11" i="1"/>
  <c r="AN11" i="1"/>
  <c r="AM11" i="1"/>
  <c r="Z11" i="1"/>
  <c r="Y11" i="1"/>
  <c r="X11" i="1"/>
  <c r="J11" i="1"/>
  <c r="DM15" i="1"/>
  <c r="DL15" i="1"/>
  <c r="DK15" i="1"/>
  <c r="DB15" i="1"/>
  <c r="DA15" i="1"/>
  <c r="CZ15" i="1"/>
  <c r="CQ15" i="1"/>
  <c r="CP15" i="1"/>
  <c r="CO15" i="1"/>
  <c r="CE15" i="1"/>
  <c r="CD15" i="1"/>
  <c r="CC15" i="1"/>
  <c r="BQ15" i="1"/>
  <c r="BP15" i="1"/>
  <c r="BO15" i="1"/>
  <c r="BC15" i="1"/>
  <c r="BB15" i="1"/>
  <c r="BA15" i="1"/>
  <c r="AO15" i="1"/>
  <c r="AN15" i="1"/>
  <c r="AM15" i="1"/>
  <c r="Z15" i="1"/>
  <c r="Y15" i="1"/>
  <c r="X15" i="1"/>
  <c r="J15" i="1"/>
  <c r="DM17" i="1"/>
  <c r="DL17" i="1"/>
  <c r="DK17" i="1"/>
  <c r="DB17" i="1"/>
  <c r="DA17" i="1"/>
  <c r="CZ17" i="1"/>
  <c r="CQ17" i="1"/>
  <c r="CP17" i="1"/>
  <c r="CO17" i="1"/>
  <c r="CE17" i="1"/>
  <c r="CD17" i="1"/>
  <c r="CC17" i="1"/>
  <c r="BQ17" i="1"/>
  <c r="BP17" i="1"/>
  <c r="BO17" i="1"/>
  <c r="BC17" i="1"/>
  <c r="BB17" i="1"/>
  <c r="BA17" i="1"/>
  <c r="AO17" i="1"/>
  <c r="AN17" i="1"/>
  <c r="AM17" i="1"/>
  <c r="Z17" i="1"/>
  <c r="Y17" i="1"/>
  <c r="X17" i="1"/>
  <c r="J17" i="1"/>
  <c r="DM14" i="1"/>
  <c r="DL14" i="1"/>
  <c r="DK14" i="1"/>
  <c r="DB14" i="1"/>
  <c r="DA14" i="1"/>
  <c r="CZ14" i="1"/>
  <c r="CQ14" i="1"/>
  <c r="CP14" i="1"/>
  <c r="CO14" i="1"/>
  <c r="CE14" i="1"/>
  <c r="CD14" i="1"/>
  <c r="CC14" i="1"/>
  <c r="BQ14" i="1"/>
  <c r="BP14" i="1"/>
  <c r="BO14" i="1"/>
  <c r="BC14" i="1"/>
  <c r="BB14" i="1"/>
  <c r="BA14" i="1"/>
  <c r="AO14" i="1"/>
  <c r="AN14" i="1"/>
  <c r="AM14" i="1"/>
  <c r="Z14" i="1"/>
  <c r="Y14" i="1"/>
  <c r="X14" i="1"/>
  <c r="J14" i="1"/>
  <c r="DM8" i="1"/>
  <c r="DL8" i="1"/>
  <c r="DK8" i="1"/>
  <c r="DB8" i="1"/>
  <c r="DA8" i="1"/>
  <c r="CZ8" i="1"/>
  <c r="CQ8" i="1"/>
  <c r="CP8" i="1"/>
  <c r="CO8" i="1"/>
  <c r="CE8" i="1"/>
  <c r="CD8" i="1"/>
  <c r="CC8" i="1"/>
  <c r="BQ8" i="1"/>
  <c r="BP8" i="1"/>
  <c r="BO8" i="1"/>
  <c r="BC8" i="1"/>
  <c r="BB8" i="1"/>
  <c r="BA8" i="1"/>
  <c r="AO8" i="1"/>
  <c r="AN8" i="1"/>
  <c r="AM8" i="1"/>
  <c r="Z8" i="1"/>
  <c r="Y8" i="1"/>
  <c r="X8" i="1"/>
  <c r="J8" i="1"/>
  <c r="DM9" i="1"/>
  <c r="DL9" i="1"/>
  <c r="DK9" i="1"/>
  <c r="DB9" i="1"/>
  <c r="DA9" i="1"/>
  <c r="CZ9" i="1"/>
  <c r="CQ9" i="1"/>
  <c r="CP9" i="1"/>
  <c r="CO9" i="1"/>
  <c r="CE9" i="1"/>
  <c r="CD9" i="1"/>
  <c r="CC9" i="1"/>
  <c r="BQ9" i="1"/>
  <c r="BP9" i="1"/>
  <c r="BO9" i="1"/>
  <c r="BC9" i="1"/>
  <c r="BB9" i="1"/>
  <c r="BA9" i="1"/>
  <c r="AO9" i="1"/>
  <c r="AN9" i="1"/>
  <c r="AM9" i="1"/>
  <c r="Z9" i="1"/>
  <c r="Y9" i="1"/>
  <c r="X9" i="1"/>
  <c r="J9" i="1"/>
  <c r="CR14" i="1" l="1"/>
  <c r="DC17" i="1"/>
  <c r="BD36" i="1"/>
  <c r="DC15" i="1"/>
  <c r="BD11" i="1"/>
  <c r="CR11" i="1"/>
  <c r="DC29" i="1"/>
  <c r="I36" i="1"/>
  <c r="BD8" i="1"/>
  <c r="DC9" i="1"/>
  <c r="AA15" i="1"/>
  <c r="I17" i="1"/>
  <c r="CF15" i="1"/>
  <c r="AA14" i="1"/>
  <c r="BD15" i="1"/>
  <c r="BD9" i="1"/>
  <c r="CR9" i="1"/>
  <c r="I8" i="1"/>
  <c r="DN8" i="1"/>
  <c r="AP17" i="1"/>
  <c r="BD17" i="1"/>
  <c r="CR17" i="1"/>
  <c r="CR15" i="1"/>
  <c r="BD29" i="1"/>
  <c r="CR29" i="1"/>
  <c r="DN36" i="1"/>
  <c r="AP8" i="1"/>
  <c r="DC8" i="1"/>
  <c r="DN14" i="1"/>
  <c r="DN11" i="1"/>
  <c r="DC36" i="1"/>
  <c r="AA9" i="1"/>
  <c r="DN9" i="1"/>
  <c r="BR8" i="1"/>
  <c r="CR8" i="1"/>
  <c r="DC14" i="1"/>
  <c r="DN17" i="1"/>
  <c r="DN15" i="1"/>
  <c r="DC11" i="1"/>
  <c r="DN29" i="1"/>
  <c r="CR36" i="1"/>
  <c r="CF14" i="1"/>
  <c r="BR14" i="1"/>
  <c r="H14" i="1"/>
  <c r="BD14" i="1"/>
  <c r="I14" i="1"/>
  <c r="AP14" i="1"/>
  <c r="CF36" i="1"/>
  <c r="BR36" i="1"/>
  <c r="H36" i="1"/>
  <c r="AP36" i="1"/>
  <c r="AA36" i="1"/>
  <c r="CF29" i="1"/>
  <c r="I29" i="1"/>
  <c r="BR29" i="1"/>
  <c r="AP29" i="1"/>
  <c r="H29" i="1"/>
  <c r="AA29" i="1"/>
  <c r="CF11" i="1"/>
  <c r="BR11" i="1"/>
  <c r="I11" i="1"/>
  <c r="AP11" i="1"/>
  <c r="H11" i="1"/>
  <c r="AA11" i="1"/>
  <c r="I15" i="1"/>
  <c r="BR15" i="1"/>
  <c r="H15" i="1"/>
  <c r="AP15" i="1"/>
  <c r="CF17" i="1"/>
  <c r="BR17" i="1"/>
  <c r="H17" i="1"/>
  <c r="AA17" i="1"/>
  <c r="CF8" i="1"/>
  <c r="H8" i="1"/>
  <c r="G8" i="1" s="1"/>
  <c r="AA8" i="1"/>
  <c r="CF9" i="1"/>
  <c r="BR9" i="1"/>
  <c r="AP9" i="1"/>
  <c r="H9" i="1"/>
  <c r="I9" i="1"/>
  <c r="DM7" i="2"/>
  <c r="DL7" i="2"/>
  <c r="DK7" i="2"/>
  <c r="DB7" i="2"/>
  <c r="DA7" i="2"/>
  <c r="CZ7" i="2"/>
  <c r="CQ7" i="2"/>
  <c r="CR7" i="2" s="1"/>
  <c r="CP7" i="2"/>
  <c r="CO7" i="2"/>
  <c r="CE7" i="2"/>
  <c r="CD7" i="2"/>
  <c r="CC7" i="2"/>
  <c r="BQ7" i="2"/>
  <c r="BP7" i="2"/>
  <c r="BO7" i="2"/>
  <c r="BC7" i="2"/>
  <c r="BB7" i="2"/>
  <c r="BA7" i="2"/>
  <c r="AO7" i="2"/>
  <c r="AN7" i="2"/>
  <c r="AM7" i="2"/>
  <c r="Z7" i="2"/>
  <c r="Y7" i="2"/>
  <c r="X7" i="2"/>
  <c r="J7" i="2"/>
  <c r="G36" i="1" l="1"/>
  <c r="G17" i="1"/>
  <c r="G14" i="1"/>
  <c r="G29" i="1"/>
  <c r="G11" i="1"/>
  <c r="G15" i="1"/>
  <c r="G9" i="1"/>
  <c r="CF7" i="2"/>
  <c r="AA7" i="2"/>
  <c r="AP7" i="2"/>
  <c r="BR7" i="2"/>
  <c r="DC7" i="2"/>
  <c r="H7" i="2"/>
  <c r="G7" i="2" s="1"/>
  <c r="BD7" i="2"/>
  <c r="DN7" i="2"/>
  <c r="I7" i="2"/>
  <c r="AQ7" i="2"/>
  <c r="DM27" i="1"/>
  <c r="DL27" i="1"/>
  <c r="DK27" i="1"/>
  <c r="DB27" i="1"/>
  <c r="DA27" i="1"/>
  <c r="CZ27" i="1"/>
  <c r="CQ27" i="1"/>
  <c r="CP27" i="1"/>
  <c r="CO27" i="1"/>
  <c r="CE27" i="1"/>
  <c r="CD27" i="1"/>
  <c r="CC27" i="1"/>
  <c r="BQ27" i="1"/>
  <c r="BP27" i="1"/>
  <c r="BO27" i="1"/>
  <c r="BC27" i="1"/>
  <c r="BB27" i="1"/>
  <c r="BA27" i="1"/>
  <c r="AO27" i="1"/>
  <c r="AN27" i="1"/>
  <c r="AM27" i="1"/>
  <c r="Z27" i="1"/>
  <c r="Y27" i="1"/>
  <c r="X27" i="1"/>
  <c r="J27" i="1"/>
  <c r="DN27" i="1" l="1"/>
  <c r="AB7" i="2"/>
  <c r="BS7" i="2"/>
  <c r="CG7" i="2"/>
  <c r="BE7" i="2"/>
  <c r="AA27" i="1"/>
  <c r="BD27" i="1"/>
  <c r="BR27" i="1"/>
  <c r="DC27" i="1"/>
  <c r="AP27" i="1"/>
  <c r="CR27" i="1"/>
  <c r="CF27" i="1"/>
  <c r="I27" i="1"/>
  <c r="H27" i="1"/>
  <c r="BA39" i="1"/>
  <c r="F7" i="2" l="1"/>
  <c r="G27" i="1"/>
  <c r="DM38" i="1"/>
  <c r="DL38" i="1"/>
  <c r="DK38" i="1"/>
  <c r="DB38" i="1"/>
  <c r="DA38" i="1"/>
  <c r="CZ38" i="1"/>
  <c r="CQ38" i="1"/>
  <c r="CP38" i="1"/>
  <c r="CO38" i="1"/>
  <c r="CE38" i="1"/>
  <c r="CD38" i="1"/>
  <c r="CC38" i="1"/>
  <c r="BQ38" i="1"/>
  <c r="BP38" i="1"/>
  <c r="BO38" i="1"/>
  <c r="BC38" i="1"/>
  <c r="BB38" i="1"/>
  <c r="BA38" i="1"/>
  <c r="AO38" i="1"/>
  <c r="AN38" i="1"/>
  <c r="AM38" i="1"/>
  <c r="Z38" i="1"/>
  <c r="Y38" i="1"/>
  <c r="X38" i="1"/>
  <c r="J38" i="1"/>
  <c r="DM28" i="1"/>
  <c r="DL28" i="1"/>
  <c r="DK28" i="1"/>
  <c r="DB28" i="1"/>
  <c r="DA28" i="1"/>
  <c r="CZ28" i="1"/>
  <c r="CQ28" i="1"/>
  <c r="CP28" i="1"/>
  <c r="CO28" i="1"/>
  <c r="CE28" i="1"/>
  <c r="CD28" i="1"/>
  <c r="CC28" i="1"/>
  <c r="BQ28" i="1"/>
  <c r="BP28" i="1"/>
  <c r="BO28" i="1"/>
  <c r="BC28" i="1"/>
  <c r="BB28" i="1"/>
  <c r="BA28" i="1"/>
  <c r="AO28" i="1"/>
  <c r="AN28" i="1"/>
  <c r="AM28" i="1"/>
  <c r="Z28" i="1"/>
  <c r="Y28" i="1"/>
  <c r="X28" i="1"/>
  <c r="J28" i="1"/>
  <c r="DM22" i="1"/>
  <c r="DL22" i="1"/>
  <c r="DK22" i="1"/>
  <c r="DB22" i="1"/>
  <c r="DA22" i="1"/>
  <c r="CZ22" i="1"/>
  <c r="CQ22" i="1"/>
  <c r="CP22" i="1"/>
  <c r="CO22" i="1"/>
  <c r="CE22" i="1"/>
  <c r="CD22" i="1"/>
  <c r="CC22" i="1"/>
  <c r="BQ22" i="1"/>
  <c r="BP22" i="1"/>
  <c r="BO22" i="1"/>
  <c r="BC22" i="1"/>
  <c r="BB22" i="1"/>
  <c r="BA22" i="1"/>
  <c r="AO22" i="1"/>
  <c r="AN22" i="1"/>
  <c r="AM22" i="1"/>
  <c r="Z22" i="1"/>
  <c r="Y22" i="1"/>
  <c r="X22" i="1"/>
  <c r="J22" i="1"/>
  <c r="DM35" i="1"/>
  <c r="DL35" i="1"/>
  <c r="DK35" i="1"/>
  <c r="DB35" i="1"/>
  <c r="DA35" i="1"/>
  <c r="CZ35" i="1"/>
  <c r="CQ35" i="1"/>
  <c r="CP35" i="1"/>
  <c r="CO35" i="1"/>
  <c r="CE35" i="1"/>
  <c r="CD35" i="1"/>
  <c r="CC35" i="1"/>
  <c r="BQ35" i="1"/>
  <c r="BP35" i="1"/>
  <c r="BO35" i="1"/>
  <c r="BC35" i="1"/>
  <c r="BB35" i="1"/>
  <c r="BA35" i="1"/>
  <c r="AO35" i="1"/>
  <c r="AN35" i="1"/>
  <c r="AM35" i="1"/>
  <c r="Z35" i="1"/>
  <c r="Y35" i="1"/>
  <c r="X35" i="1"/>
  <c r="J35" i="1"/>
  <c r="AP35" i="1" l="1"/>
  <c r="AP28" i="1"/>
  <c r="CR28" i="1"/>
  <c r="AP38" i="1"/>
  <c r="BD35" i="1"/>
  <c r="DC35" i="1"/>
  <c r="CF28" i="1"/>
  <c r="DC28" i="1"/>
  <c r="AA38" i="1"/>
  <c r="BD38" i="1"/>
  <c r="BR38" i="1"/>
  <c r="DC38" i="1"/>
  <c r="DN22" i="1"/>
  <c r="BR28" i="1"/>
  <c r="DN35" i="1"/>
  <c r="DN38" i="1"/>
  <c r="CF38" i="1"/>
  <c r="AP22" i="1"/>
  <c r="CR22" i="1"/>
  <c r="AA28" i="1"/>
  <c r="BD28" i="1"/>
  <c r="DN28" i="1"/>
  <c r="AA22" i="1"/>
  <c r="CR35" i="1"/>
  <c r="BD22" i="1"/>
  <c r="DC22" i="1"/>
  <c r="CR38" i="1"/>
  <c r="H38" i="1"/>
  <c r="I38" i="1"/>
  <c r="H28" i="1"/>
  <c r="I28" i="1"/>
  <c r="CF22" i="1"/>
  <c r="BR22" i="1"/>
  <c r="H22" i="1"/>
  <c r="I22" i="1"/>
  <c r="H35" i="1"/>
  <c r="CF35" i="1"/>
  <c r="BR35" i="1"/>
  <c r="AA35" i="1"/>
  <c r="I35" i="1"/>
  <c r="DM13" i="1"/>
  <c r="DL13" i="1"/>
  <c r="DK13" i="1"/>
  <c r="DB13" i="1"/>
  <c r="DA13" i="1"/>
  <c r="CZ13" i="1"/>
  <c r="CQ13" i="1"/>
  <c r="CP13" i="1"/>
  <c r="CO13" i="1"/>
  <c r="CE13" i="1"/>
  <c r="CD13" i="1"/>
  <c r="CC13" i="1"/>
  <c r="BQ13" i="1"/>
  <c r="BP13" i="1"/>
  <c r="BO13" i="1"/>
  <c r="BC13" i="1"/>
  <c r="BB13" i="1"/>
  <c r="BA13" i="1"/>
  <c r="AO13" i="1"/>
  <c r="AN13" i="1"/>
  <c r="AM13" i="1"/>
  <c r="Z13" i="1"/>
  <c r="Y13" i="1"/>
  <c r="X13" i="1"/>
  <c r="J13" i="1"/>
  <c r="G38" i="1" l="1"/>
  <c r="G28" i="1"/>
  <c r="G22" i="1"/>
  <c r="G35" i="1"/>
  <c r="AA13" i="1"/>
  <c r="CF13" i="1"/>
  <c r="CR13" i="1"/>
  <c r="DN13" i="1"/>
  <c r="AP13" i="1"/>
  <c r="BD13" i="1"/>
  <c r="DC13" i="1"/>
  <c r="I13" i="1"/>
  <c r="BR13" i="1"/>
  <c r="H13" i="1"/>
  <c r="G13" i="1" l="1"/>
  <c r="J32" i="1"/>
  <c r="X32" i="1"/>
  <c r="Y32" i="1"/>
  <c r="Z32" i="1"/>
  <c r="AM32" i="1"/>
  <c r="AN32" i="1"/>
  <c r="AO32" i="1"/>
  <c r="BA32" i="1"/>
  <c r="BB32" i="1"/>
  <c r="BC32" i="1"/>
  <c r="BO32" i="1"/>
  <c r="BP32" i="1"/>
  <c r="BQ32" i="1"/>
  <c r="CC32" i="1"/>
  <c r="CD32" i="1"/>
  <c r="CE32" i="1"/>
  <c r="CO32" i="1"/>
  <c r="CP32" i="1"/>
  <c r="CQ32" i="1"/>
  <c r="CZ32" i="1"/>
  <c r="DA32" i="1"/>
  <c r="DB32" i="1"/>
  <c r="DK32" i="1"/>
  <c r="DL32" i="1"/>
  <c r="DM32" i="1"/>
  <c r="AP32" i="1" l="1"/>
  <c r="BR32" i="1"/>
  <c r="CR32" i="1"/>
  <c r="DN32" i="1"/>
  <c r="CF32" i="1"/>
  <c r="I32" i="1"/>
  <c r="DC32" i="1"/>
  <c r="AA32" i="1"/>
  <c r="BD32" i="1"/>
  <c r="H32" i="1"/>
  <c r="DM26" i="1"/>
  <c r="DL26" i="1"/>
  <c r="DK26" i="1"/>
  <c r="DB26" i="1"/>
  <c r="DA26" i="1"/>
  <c r="CZ26" i="1"/>
  <c r="CQ26" i="1"/>
  <c r="CP26" i="1"/>
  <c r="CO26" i="1"/>
  <c r="CE26" i="1"/>
  <c r="CD26" i="1"/>
  <c r="CC26" i="1"/>
  <c r="BQ26" i="1"/>
  <c r="BP26" i="1"/>
  <c r="BO26" i="1"/>
  <c r="BC26" i="1"/>
  <c r="BB26" i="1"/>
  <c r="BA26" i="1"/>
  <c r="AO26" i="1"/>
  <c r="AN26" i="1"/>
  <c r="AM26" i="1"/>
  <c r="Z26" i="1"/>
  <c r="Y26" i="1"/>
  <c r="X26" i="1"/>
  <c r="J26" i="1"/>
  <c r="DM12" i="1"/>
  <c r="DL12" i="1"/>
  <c r="DK12" i="1"/>
  <c r="DB12" i="1"/>
  <c r="DA12" i="1"/>
  <c r="CZ12" i="1"/>
  <c r="CQ12" i="1"/>
  <c r="CP12" i="1"/>
  <c r="CO12" i="1"/>
  <c r="CE12" i="1"/>
  <c r="CD12" i="1"/>
  <c r="CC12" i="1"/>
  <c r="BQ12" i="1"/>
  <c r="BP12" i="1"/>
  <c r="BO12" i="1"/>
  <c r="BC12" i="1"/>
  <c r="BB12" i="1"/>
  <c r="BA12" i="1"/>
  <c r="AO12" i="1"/>
  <c r="AN12" i="1"/>
  <c r="AM12" i="1"/>
  <c r="Z12" i="1"/>
  <c r="Y12" i="1"/>
  <c r="X12" i="1"/>
  <c r="J12" i="1"/>
  <c r="DM18" i="1"/>
  <c r="DL18" i="1"/>
  <c r="DK18" i="1"/>
  <c r="DB18" i="1"/>
  <c r="DA18" i="1"/>
  <c r="CZ18" i="1"/>
  <c r="CQ18" i="1"/>
  <c r="CP18" i="1"/>
  <c r="CO18" i="1"/>
  <c r="CE18" i="1"/>
  <c r="CD18" i="1"/>
  <c r="CC18" i="1"/>
  <c r="BQ18" i="1"/>
  <c r="BP18" i="1"/>
  <c r="BO18" i="1"/>
  <c r="BC18" i="1"/>
  <c r="BB18" i="1"/>
  <c r="BA18" i="1"/>
  <c r="AO18" i="1"/>
  <c r="AN18" i="1"/>
  <c r="AM18" i="1"/>
  <c r="Z18" i="1"/>
  <c r="Y18" i="1"/>
  <c r="X18" i="1"/>
  <c r="J18" i="1"/>
  <c r="DM37" i="1"/>
  <c r="DL37" i="1"/>
  <c r="DK37" i="1"/>
  <c r="DB37" i="1"/>
  <c r="DA37" i="1"/>
  <c r="CZ37" i="1"/>
  <c r="CQ37" i="1"/>
  <c r="CP37" i="1"/>
  <c r="CO37" i="1"/>
  <c r="CE37" i="1"/>
  <c r="CD37" i="1"/>
  <c r="CC37" i="1"/>
  <c r="BQ37" i="1"/>
  <c r="BP37" i="1"/>
  <c r="BO37" i="1"/>
  <c r="BC37" i="1"/>
  <c r="BB37" i="1"/>
  <c r="BA37" i="1"/>
  <c r="AO37" i="1"/>
  <c r="AN37" i="1"/>
  <c r="AM37" i="1"/>
  <c r="Z37" i="1"/>
  <c r="Y37" i="1"/>
  <c r="X37" i="1"/>
  <c r="J37" i="1"/>
  <c r="G32" i="1" l="1"/>
  <c r="DN18" i="1"/>
  <c r="AP12" i="1"/>
  <c r="H12" i="1"/>
  <c r="BR26" i="1"/>
  <c r="DN26" i="1"/>
  <c r="I12" i="1"/>
  <c r="BD12" i="1"/>
  <c r="DC12" i="1"/>
  <c r="AP26" i="1"/>
  <c r="CF12" i="1"/>
  <c r="DN12" i="1"/>
  <c r="AA26" i="1"/>
  <c r="BD26" i="1"/>
  <c r="DC26" i="1"/>
  <c r="CF26" i="1"/>
  <c r="BR12" i="1"/>
  <c r="CR12" i="1"/>
  <c r="CR26" i="1"/>
  <c r="AA12" i="1"/>
  <c r="H26" i="1"/>
  <c r="I26" i="1"/>
  <c r="CF18" i="1"/>
  <c r="BD18" i="1"/>
  <c r="DC18" i="1"/>
  <c r="CR37" i="1"/>
  <c r="I18" i="1"/>
  <c r="AP18" i="1"/>
  <c r="CR18" i="1"/>
  <c r="BR18" i="1"/>
  <c r="H18" i="1"/>
  <c r="AA18" i="1"/>
  <c r="BR37" i="1"/>
  <c r="DN37" i="1"/>
  <c r="BD37" i="1"/>
  <c r="DC37" i="1"/>
  <c r="CF37" i="1"/>
  <c r="AP37" i="1"/>
  <c r="AA37" i="1"/>
  <c r="H37" i="1"/>
  <c r="I37" i="1"/>
  <c r="DM34" i="1"/>
  <c r="DL34" i="1"/>
  <c r="DK34" i="1"/>
  <c r="DB34" i="1"/>
  <c r="DA34" i="1"/>
  <c r="CZ34" i="1"/>
  <c r="CQ34" i="1"/>
  <c r="CP34" i="1"/>
  <c r="CO34" i="1"/>
  <c r="CE34" i="1"/>
  <c r="CD34" i="1"/>
  <c r="CC34" i="1"/>
  <c r="BQ34" i="1"/>
  <c r="BP34" i="1"/>
  <c r="BO34" i="1"/>
  <c r="BC34" i="1"/>
  <c r="BB34" i="1"/>
  <c r="BA34" i="1"/>
  <c r="AO34" i="1"/>
  <c r="AN34" i="1"/>
  <c r="AM34" i="1"/>
  <c r="Z34" i="1"/>
  <c r="Y34" i="1"/>
  <c r="X34" i="1"/>
  <c r="J34" i="1"/>
  <c r="DM25" i="1"/>
  <c r="DL25" i="1"/>
  <c r="DK25" i="1"/>
  <c r="DB25" i="1"/>
  <c r="DA25" i="1"/>
  <c r="CZ25" i="1"/>
  <c r="CQ25" i="1"/>
  <c r="CP25" i="1"/>
  <c r="CO25" i="1"/>
  <c r="CE25" i="1"/>
  <c r="CD25" i="1"/>
  <c r="CC25" i="1"/>
  <c r="BQ25" i="1"/>
  <c r="BP25" i="1"/>
  <c r="BO25" i="1"/>
  <c r="BC25" i="1"/>
  <c r="BB25" i="1"/>
  <c r="BA25" i="1"/>
  <c r="AO25" i="1"/>
  <c r="AN25" i="1"/>
  <c r="AM25" i="1"/>
  <c r="Z25" i="1"/>
  <c r="Y25" i="1"/>
  <c r="X25" i="1"/>
  <c r="J25" i="1"/>
  <c r="DM39" i="1"/>
  <c r="DL39" i="1"/>
  <c r="DK39" i="1"/>
  <c r="DB39" i="1"/>
  <c r="DA39" i="1"/>
  <c r="CZ39" i="1"/>
  <c r="CQ39" i="1"/>
  <c r="CP39" i="1"/>
  <c r="CO39" i="1"/>
  <c r="CE39" i="1"/>
  <c r="CD39" i="1"/>
  <c r="CC39" i="1"/>
  <c r="BQ39" i="1"/>
  <c r="BP39" i="1"/>
  <c r="BO39" i="1"/>
  <c r="BC39" i="1"/>
  <c r="BB39" i="1"/>
  <c r="AO39" i="1"/>
  <c r="AN39" i="1"/>
  <c r="AM39" i="1"/>
  <c r="Z39" i="1"/>
  <c r="Y39" i="1"/>
  <c r="X39" i="1"/>
  <c r="J39" i="1"/>
  <c r="G12" i="1" l="1"/>
  <c r="G26" i="1"/>
  <c r="G18" i="1"/>
  <c r="G37" i="1"/>
  <c r="BD39" i="1"/>
  <c r="CF34" i="1"/>
  <c r="AA39" i="1"/>
  <c r="AA25" i="1"/>
  <c r="AP34" i="1"/>
  <c r="BD34" i="1"/>
  <c r="DC34" i="1"/>
  <c r="CR25" i="1"/>
  <c r="CF25" i="1"/>
  <c r="AA34" i="1"/>
  <c r="AP39" i="1"/>
  <c r="DC39" i="1"/>
  <c r="BD25" i="1"/>
  <c r="DN25" i="1"/>
  <c r="H34" i="1"/>
  <c r="I34" i="1"/>
  <c r="BR34" i="1"/>
  <c r="BR39" i="1"/>
  <c r="CR39" i="1"/>
  <c r="AP25" i="1"/>
  <c r="DC25" i="1"/>
  <c r="DN34" i="1"/>
  <c r="H39" i="1"/>
  <c r="CF39" i="1"/>
  <c r="DN39" i="1"/>
  <c r="I25" i="1"/>
  <c r="BR25" i="1"/>
  <c r="CR34" i="1"/>
  <c r="H25" i="1"/>
  <c r="I39" i="1"/>
  <c r="DM7" i="1"/>
  <c r="DL7" i="1"/>
  <c r="DK7" i="1"/>
  <c r="DB7" i="1"/>
  <c r="DA7" i="1"/>
  <c r="CZ7" i="1"/>
  <c r="CQ7" i="1"/>
  <c r="CP7" i="1"/>
  <c r="CO7" i="1"/>
  <c r="CE7" i="1"/>
  <c r="CD7" i="1"/>
  <c r="CC7" i="1"/>
  <c r="BQ7" i="1"/>
  <c r="BP7" i="1"/>
  <c r="BO7" i="1"/>
  <c r="BC7" i="1"/>
  <c r="BB7" i="1"/>
  <c r="BA7" i="1"/>
  <c r="AO7" i="1"/>
  <c r="AN7" i="1"/>
  <c r="AM7" i="1"/>
  <c r="Z7" i="1"/>
  <c r="Y7" i="1"/>
  <c r="X7" i="1"/>
  <c r="J7" i="1"/>
  <c r="G25" i="1" l="1"/>
  <c r="G39" i="1"/>
  <c r="G34" i="1"/>
  <c r="DC7" i="1"/>
  <c r="I7" i="1"/>
  <c r="BD7" i="1"/>
  <c r="BR7" i="1"/>
  <c r="AA7" i="1"/>
  <c r="AP7" i="1"/>
  <c r="DN7" i="1"/>
  <c r="CF7" i="1"/>
  <c r="CR7" i="1"/>
  <c r="H7" i="1"/>
  <c r="DM16" i="1"/>
  <c r="DL16" i="1"/>
  <c r="DK16" i="1"/>
  <c r="DB16" i="1"/>
  <c r="DA16" i="1"/>
  <c r="CZ16" i="1"/>
  <c r="CQ16" i="1"/>
  <c r="CP16" i="1"/>
  <c r="CO16" i="1"/>
  <c r="CE16" i="1"/>
  <c r="CD16" i="1"/>
  <c r="CC16" i="1"/>
  <c r="BQ16" i="1"/>
  <c r="BP16" i="1"/>
  <c r="BO16" i="1"/>
  <c r="BC16" i="1"/>
  <c r="BB16" i="1"/>
  <c r="BA16" i="1"/>
  <c r="AO16" i="1"/>
  <c r="AN16" i="1"/>
  <c r="AM16" i="1"/>
  <c r="Z16" i="1"/>
  <c r="Y16" i="1"/>
  <c r="X16" i="1"/>
  <c r="J16" i="1"/>
  <c r="DM19" i="1"/>
  <c r="DL19" i="1"/>
  <c r="DK19" i="1"/>
  <c r="DB19" i="1"/>
  <c r="DA19" i="1"/>
  <c r="CZ19" i="1"/>
  <c r="CQ19" i="1"/>
  <c r="CP19" i="1"/>
  <c r="CO19" i="1"/>
  <c r="CE19" i="1"/>
  <c r="CD19" i="1"/>
  <c r="CC19" i="1"/>
  <c r="BQ19" i="1"/>
  <c r="BP19" i="1"/>
  <c r="BO19" i="1"/>
  <c r="BC19" i="1"/>
  <c r="BB19" i="1"/>
  <c r="BA19" i="1"/>
  <c r="AO19" i="1"/>
  <c r="AN19" i="1"/>
  <c r="AM19" i="1"/>
  <c r="Z19" i="1"/>
  <c r="Y19" i="1"/>
  <c r="X19" i="1"/>
  <c r="J19" i="1"/>
  <c r="G7" i="1" l="1"/>
  <c r="CR16" i="1"/>
  <c r="BD19" i="1"/>
  <c r="BR19" i="1"/>
  <c r="DN19" i="1"/>
  <c r="AA16" i="1"/>
  <c r="CF16" i="1"/>
  <c r="AA19" i="1"/>
  <c r="I19" i="1"/>
  <c r="H19" i="1"/>
  <c r="AP16" i="1"/>
  <c r="BD16" i="1"/>
  <c r="DC16" i="1"/>
  <c r="AP19" i="1"/>
  <c r="I16" i="1"/>
  <c r="BR16" i="1"/>
  <c r="DC19" i="1"/>
  <c r="CR19" i="1"/>
  <c r="DN16" i="1"/>
  <c r="H16" i="1"/>
  <c r="CF19" i="1"/>
  <c r="DM10" i="1"/>
  <c r="DL10" i="1"/>
  <c r="DK10" i="1"/>
  <c r="DB10" i="1"/>
  <c r="DA10" i="1"/>
  <c r="CZ10" i="1"/>
  <c r="CQ10" i="1"/>
  <c r="CP10" i="1"/>
  <c r="CO10" i="1"/>
  <c r="CE10" i="1"/>
  <c r="CD10" i="1"/>
  <c r="CC10" i="1"/>
  <c r="BQ10" i="1"/>
  <c r="BP10" i="1"/>
  <c r="BO10" i="1"/>
  <c r="BC10" i="1"/>
  <c r="BB10" i="1"/>
  <c r="BA10" i="1"/>
  <c r="AO10" i="1"/>
  <c r="AN10" i="1"/>
  <c r="AM10" i="1"/>
  <c r="Z10" i="1"/>
  <c r="Y10" i="1"/>
  <c r="X10" i="1"/>
  <c r="J10" i="1"/>
  <c r="G19" i="1" l="1"/>
  <c r="G16" i="1"/>
  <c r="DC10" i="1"/>
  <c r="BD10" i="1"/>
  <c r="BR10" i="1"/>
  <c r="AA10" i="1"/>
  <c r="CR10" i="1"/>
  <c r="DN10" i="1"/>
  <c r="CF10" i="1"/>
  <c r="AP10" i="1"/>
  <c r="I10" i="1"/>
  <c r="H10" i="1"/>
  <c r="G10" i="1" l="1"/>
  <c r="DM30" i="1" l="1"/>
  <c r="DL30" i="1"/>
  <c r="DK30" i="1"/>
  <c r="DB30" i="1"/>
  <c r="DA30" i="1"/>
  <c r="CZ30" i="1"/>
  <c r="CQ30" i="1"/>
  <c r="CP30" i="1"/>
  <c r="CO30" i="1"/>
  <c r="CE30" i="1"/>
  <c r="CD30" i="1"/>
  <c r="CC30" i="1"/>
  <c r="BQ30" i="1"/>
  <c r="BP30" i="1"/>
  <c r="BO30" i="1"/>
  <c r="BC30" i="1"/>
  <c r="BB30" i="1"/>
  <c r="BA30" i="1"/>
  <c r="AO30" i="1"/>
  <c r="AN30" i="1"/>
  <c r="AM30" i="1"/>
  <c r="Z30" i="1"/>
  <c r="Y30" i="1"/>
  <c r="X30" i="1"/>
  <c r="J30" i="1"/>
  <c r="AA30" i="1" l="1"/>
  <c r="DN30" i="1"/>
  <c r="CF30" i="1"/>
  <c r="CR30" i="1"/>
  <c r="I30" i="1"/>
  <c r="BR30" i="1"/>
  <c r="AP30" i="1"/>
  <c r="BD30" i="1"/>
  <c r="DC30" i="1"/>
  <c r="H30" i="1"/>
  <c r="G30" i="1" l="1"/>
  <c r="DM33" i="1"/>
  <c r="DL33" i="1"/>
  <c r="DK33" i="1"/>
  <c r="DB33" i="1"/>
  <c r="DA33" i="1"/>
  <c r="CZ33" i="1"/>
  <c r="CQ33" i="1"/>
  <c r="CP33" i="1"/>
  <c r="CO33" i="1"/>
  <c r="CE33" i="1"/>
  <c r="CD33" i="1"/>
  <c r="CC33" i="1"/>
  <c r="BQ33" i="1"/>
  <c r="BP33" i="1"/>
  <c r="BO33" i="1"/>
  <c r="BC33" i="1"/>
  <c r="BB33" i="1"/>
  <c r="BA33" i="1"/>
  <c r="AO33" i="1"/>
  <c r="AN33" i="1"/>
  <c r="AM33" i="1"/>
  <c r="Z33" i="1"/>
  <c r="Y33" i="1"/>
  <c r="X33" i="1"/>
  <c r="J33" i="1"/>
  <c r="DM23" i="1"/>
  <c r="DL23" i="1"/>
  <c r="DK23" i="1"/>
  <c r="DB23" i="1"/>
  <c r="DA23" i="1"/>
  <c r="CZ23" i="1"/>
  <c r="CQ23" i="1"/>
  <c r="CP23" i="1"/>
  <c r="CO23" i="1"/>
  <c r="CE23" i="1"/>
  <c r="CD23" i="1"/>
  <c r="CC23" i="1"/>
  <c r="BQ23" i="1"/>
  <c r="BP23" i="1"/>
  <c r="BO23" i="1"/>
  <c r="BC23" i="1"/>
  <c r="BB23" i="1"/>
  <c r="BA23" i="1"/>
  <c r="AO23" i="1"/>
  <c r="AN23" i="1"/>
  <c r="AM23" i="1"/>
  <c r="Z23" i="1"/>
  <c r="Y23" i="1"/>
  <c r="X23" i="1"/>
  <c r="J23" i="1"/>
  <c r="DM31" i="1"/>
  <c r="DL31" i="1"/>
  <c r="DK31" i="1"/>
  <c r="DB31" i="1"/>
  <c r="DA31" i="1"/>
  <c r="CZ31" i="1"/>
  <c r="CQ31" i="1"/>
  <c r="CP31" i="1"/>
  <c r="CO31" i="1"/>
  <c r="CE31" i="1"/>
  <c r="CD31" i="1"/>
  <c r="CC31" i="1"/>
  <c r="BQ31" i="1"/>
  <c r="BP31" i="1"/>
  <c r="BO31" i="1"/>
  <c r="BC31" i="1"/>
  <c r="BB31" i="1"/>
  <c r="BA31" i="1"/>
  <c r="AO31" i="1"/>
  <c r="AN31" i="1"/>
  <c r="AM31" i="1"/>
  <c r="Z31" i="1"/>
  <c r="Y31" i="1"/>
  <c r="X31" i="1"/>
  <c r="J31" i="1"/>
  <c r="DM42" i="1"/>
  <c r="DL42" i="1"/>
  <c r="DK42" i="1"/>
  <c r="DB42" i="1"/>
  <c r="DA42" i="1"/>
  <c r="CZ42" i="1"/>
  <c r="CQ42" i="1"/>
  <c r="CP42" i="1"/>
  <c r="CO42" i="1"/>
  <c r="CE42" i="1"/>
  <c r="CD42" i="1"/>
  <c r="CC42" i="1"/>
  <c r="BQ42" i="1"/>
  <c r="BP42" i="1"/>
  <c r="BO42" i="1"/>
  <c r="BC42" i="1"/>
  <c r="BB42" i="1"/>
  <c r="BA42" i="1"/>
  <c r="AO42" i="1"/>
  <c r="AN42" i="1"/>
  <c r="AM42" i="1"/>
  <c r="Z42" i="1"/>
  <c r="Y42" i="1"/>
  <c r="X42" i="1"/>
  <c r="J42" i="1"/>
  <c r="DC33" i="1" l="1"/>
  <c r="CR42" i="1"/>
  <c r="CF31" i="1"/>
  <c r="BR23" i="1"/>
  <c r="DN42" i="1"/>
  <c r="DC31" i="1"/>
  <c r="AA33" i="1"/>
  <c r="CF33" i="1"/>
  <c r="DC42" i="1"/>
  <c r="CR31" i="1"/>
  <c r="CF23" i="1"/>
  <c r="DC23" i="1"/>
  <c r="DN33" i="1"/>
  <c r="AP31" i="1"/>
  <c r="BR31" i="1"/>
  <c r="DN31" i="1"/>
  <c r="AA23" i="1"/>
  <c r="AP33" i="1"/>
  <c r="CR33" i="1"/>
  <c r="I31" i="1"/>
  <c r="CR23" i="1"/>
  <c r="I33" i="1"/>
  <c r="AP42" i="1"/>
  <c r="H23" i="1"/>
  <c r="BD23" i="1"/>
  <c r="I23" i="1"/>
  <c r="AA42" i="1"/>
  <c r="AA31" i="1"/>
  <c r="DN23" i="1"/>
  <c r="BR33" i="1"/>
  <c r="H33" i="1"/>
  <c r="BD33" i="1"/>
  <c r="AP23" i="1"/>
  <c r="H31" i="1"/>
  <c r="BD31" i="1"/>
  <c r="CF42" i="1"/>
  <c r="BR42" i="1"/>
  <c r="BD42" i="1"/>
  <c r="H42" i="1"/>
  <c r="I42" i="1"/>
  <c r="G31" i="1" l="1"/>
  <c r="G23" i="1"/>
  <c r="G33" i="1"/>
  <c r="G42" i="1"/>
  <c r="DM24" i="1" l="1"/>
  <c r="DL24" i="1"/>
  <c r="DK24" i="1"/>
  <c r="DB24" i="1"/>
  <c r="DA24" i="1"/>
  <c r="CZ24" i="1"/>
  <c r="CQ24" i="1"/>
  <c r="CP24" i="1"/>
  <c r="CO24" i="1"/>
  <c r="CE24" i="1"/>
  <c r="CD24" i="1"/>
  <c r="CC24" i="1"/>
  <c r="BQ24" i="1"/>
  <c r="BP24" i="1"/>
  <c r="BO24" i="1"/>
  <c r="BC24" i="1"/>
  <c r="BB24" i="1"/>
  <c r="BA24" i="1"/>
  <c r="AO24" i="1"/>
  <c r="AN24" i="1"/>
  <c r="AM24" i="1"/>
  <c r="Z24" i="1"/>
  <c r="Y24" i="1"/>
  <c r="X24" i="1"/>
  <c r="J24" i="1"/>
  <c r="CF24" i="1" l="1"/>
  <c r="DN24" i="1"/>
  <c r="DC24" i="1"/>
  <c r="CR24" i="1"/>
  <c r="I24" i="1"/>
  <c r="BR24" i="1"/>
  <c r="BD24" i="1"/>
  <c r="H24" i="1"/>
  <c r="AA24" i="1"/>
  <c r="AP24" i="1"/>
  <c r="AQ8" i="1" l="1"/>
  <c r="AQ29" i="1"/>
  <c r="AQ36" i="1"/>
  <c r="AQ17" i="1"/>
  <c r="AQ14" i="1"/>
  <c r="AQ11" i="1"/>
  <c r="AQ15" i="1"/>
  <c r="BS29" i="1"/>
  <c r="BS17" i="1"/>
  <c r="BS11" i="1"/>
  <c r="BS14" i="1"/>
  <c r="BS8" i="1"/>
  <c r="BS36" i="1"/>
  <c r="BS15" i="1"/>
  <c r="AB36" i="1"/>
  <c r="AB17" i="1"/>
  <c r="AB8" i="1"/>
  <c r="AB15" i="1"/>
  <c r="AB29" i="1"/>
  <c r="AB14" i="1"/>
  <c r="AB11" i="1"/>
  <c r="CG11" i="1"/>
  <c r="CG8" i="1"/>
  <c r="CG14" i="1"/>
  <c r="CG15" i="1"/>
  <c r="CG36" i="1"/>
  <c r="CG17" i="1"/>
  <c r="CG29" i="1"/>
  <c r="BE11" i="1"/>
  <c r="BE8" i="1"/>
  <c r="BE17" i="1"/>
  <c r="BE29" i="1"/>
  <c r="BE15" i="1"/>
  <c r="BE14" i="1"/>
  <c r="BE36" i="1"/>
  <c r="CG27" i="1"/>
  <c r="CG9" i="1"/>
  <c r="BS27" i="1"/>
  <c r="BS9" i="1"/>
  <c r="BE27" i="1"/>
  <c r="BE9" i="1"/>
  <c r="AQ27" i="1"/>
  <c r="AQ9" i="1"/>
  <c r="AB27" i="1"/>
  <c r="AB9" i="1"/>
  <c r="BE38" i="1"/>
  <c r="BE22" i="1"/>
  <c r="BE35" i="1"/>
  <c r="BE28" i="1"/>
  <c r="AQ38" i="1"/>
  <c r="AQ28" i="1"/>
  <c r="AQ22" i="1"/>
  <c r="AQ35" i="1"/>
  <c r="BS38" i="1"/>
  <c r="BS28" i="1"/>
  <c r="BS35" i="1"/>
  <c r="BS22" i="1"/>
  <c r="AB35" i="1"/>
  <c r="AB38" i="1"/>
  <c r="AB28" i="1"/>
  <c r="AB22" i="1"/>
  <c r="CG22" i="1"/>
  <c r="CG35" i="1"/>
  <c r="CG28" i="1"/>
  <c r="CG38" i="1"/>
  <c r="G24" i="1"/>
  <c r="BS32" i="1"/>
  <c r="F17" i="1" l="1"/>
  <c r="F15" i="1"/>
  <c r="F14" i="1"/>
  <c r="F29" i="1"/>
  <c r="F36" i="1"/>
  <c r="F11" i="1"/>
  <c r="F8" i="1"/>
  <c r="F9" i="1"/>
  <c r="F27" i="1"/>
  <c r="F28" i="1"/>
  <c r="F35" i="1"/>
  <c r="F22" i="1"/>
  <c r="F38" i="1"/>
  <c r="CG13" i="1"/>
  <c r="BS13" i="1"/>
  <c r="BE13" i="1"/>
  <c r="AB13" i="1"/>
  <c r="AQ13" i="1"/>
  <c r="AB32" i="1"/>
  <c r="BE32" i="1"/>
  <c r="CG32" i="1"/>
  <c r="AQ32" i="1"/>
  <c r="CG26" i="1"/>
  <c r="BS26" i="1"/>
  <c r="BE26" i="1"/>
  <c r="AQ26" i="1"/>
  <c r="AB26" i="1"/>
  <c r="CG18" i="1"/>
  <c r="CG12" i="1"/>
  <c r="BS18" i="1"/>
  <c r="BS12" i="1"/>
  <c r="BE18" i="1"/>
  <c r="BE12" i="1"/>
  <c r="AQ18" i="1"/>
  <c r="AQ12" i="1"/>
  <c r="AB18" i="1"/>
  <c r="AB12" i="1"/>
  <c r="BE37" i="1"/>
  <c r="AB37" i="1"/>
  <c r="CG37" i="1"/>
  <c r="BS37" i="1"/>
  <c r="AQ37" i="1"/>
  <c r="BE34" i="1"/>
  <c r="BE25" i="1"/>
  <c r="AB25" i="1"/>
  <c r="AB34" i="1"/>
  <c r="BS25" i="1"/>
  <c r="BS34" i="1"/>
  <c r="CG34" i="1"/>
  <c r="CG25" i="1"/>
  <c r="AQ34" i="1"/>
  <c r="AQ25" i="1"/>
  <c r="CG7" i="1"/>
  <c r="CG39" i="1"/>
  <c r="BS39" i="1"/>
  <c r="BE39" i="1"/>
  <c r="AQ39" i="1"/>
  <c r="AB39" i="1"/>
  <c r="BS7" i="1"/>
  <c r="AB7" i="1"/>
  <c r="AQ7" i="1"/>
  <c r="BE7" i="1"/>
  <c r="CG10" i="1"/>
  <c r="CG16" i="1"/>
  <c r="CG19" i="1"/>
  <c r="BS16" i="1"/>
  <c r="BS19" i="1"/>
  <c r="BE19" i="1"/>
  <c r="BE16" i="1"/>
  <c r="AQ19" i="1"/>
  <c r="AQ16" i="1"/>
  <c r="AB16" i="1"/>
  <c r="AB19" i="1"/>
  <c r="BS10" i="1"/>
  <c r="BE10" i="1"/>
  <c r="AQ10" i="1"/>
  <c r="AB10" i="1"/>
  <c r="F13" i="1" l="1"/>
  <c r="F32" i="1"/>
  <c r="F26" i="1"/>
  <c r="F18" i="1"/>
  <c r="F12" i="1"/>
  <c r="F37" i="1"/>
  <c r="F25" i="1"/>
  <c r="F34" i="1"/>
  <c r="F39" i="1"/>
  <c r="F7" i="1"/>
  <c r="F19" i="1"/>
  <c r="F16" i="1"/>
  <c r="F10" i="1"/>
  <c r="BE30" i="1"/>
  <c r="BS30" i="1"/>
  <c r="CG30" i="1"/>
  <c r="AB30" i="1"/>
  <c r="AQ30" i="1"/>
  <c r="BE31" i="1"/>
  <c r="BE42" i="1"/>
  <c r="BE33" i="1"/>
  <c r="BE23" i="1"/>
  <c r="CG42" i="1"/>
  <c r="CG33" i="1"/>
  <c r="CG31" i="1"/>
  <c r="CG23" i="1"/>
  <c r="BS31" i="1"/>
  <c r="BS33" i="1"/>
  <c r="BS23" i="1"/>
  <c r="BS42" i="1"/>
  <c r="AB23" i="1"/>
  <c r="AB31" i="1"/>
  <c r="AB42" i="1"/>
  <c r="AB33" i="1"/>
  <c r="AQ23" i="1"/>
  <c r="AQ31" i="1"/>
  <c r="AQ42" i="1"/>
  <c r="AQ33" i="1"/>
  <c r="CG24" i="1"/>
  <c r="AB24" i="1"/>
  <c r="AQ24" i="1"/>
  <c r="BE24" i="1"/>
  <c r="BS24" i="1"/>
  <c r="F30" i="1" l="1"/>
  <c r="F42" i="1"/>
  <c r="F31" i="1"/>
  <c r="F33" i="1"/>
  <c r="F23" i="1"/>
  <c r="F24" i="1"/>
</calcChain>
</file>

<file path=xl/sharedStrings.xml><?xml version="1.0" encoding="utf-8"?>
<sst xmlns="http://schemas.openxmlformats.org/spreadsheetml/2006/main" count="367" uniqueCount="82">
  <si>
    <t>Competitor</t>
  </si>
  <si>
    <t>Match Totals</t>
  </si>
  <si>
    <t>Stage 1</t>
  </si>
  <si>
    <t>Stage 2</t>
  </si>
  <si>
    <t>Stage 3</t>
  </si>
  <si>
    <t>Stage 4</t>
  </si>
  <si>
    <t>Stage 5</t>
  </si>
  <si>
    <t>Stage 6</t>
  </si>
  <si>
    <t>Stage 7</t>
  </si>
  <si>
    <t>Stage 8</t>
  </si>
  <si>
    <t>Name (First, Last Initial)</t>
  </si>
  <si>
    <t>Type</t>
  </si>
  <si>
    <t>Div</t>
  </si>
  <si>
    <t>Total Match Score</t>
  </si>
  <si>
    <t>Tot Raw Time</t>
  </si>
  <si>
    <t>Tot Pen Time</t>
  </si>
  <si>
    <t>Tot 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</si>
  <si>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</si>
  <si>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</si>
  <si>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</si>
  <si>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</si>
  <si>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</si>
  <si>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</si>
  <si>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</si>
  <si>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Pts Dn</t>
  </si>
  <si>
    <t>PE</t>
  </si>
  <si>
    <t>FTN</t>
  </si>
  <si>
    <t>HNS</t>
  </si>
  <si>
    <t>FTDR</t>
  </si>
  <si>
    <t>Stage Raw Time</t>
  </si>
  <si>
    <t>Pen Sec</t>
  </si>
  <si>
    <t>Total Stage Score</t>
  </si>
  <si>
    <t>AR</t>
  </si>
  <si>
    <t>Tac</t>
  </si>
  <si>
    <t>Ranking</t>
  </si>
  <si>
    <t>Overall</t>
  </si>
  <si>
    <t>Stage Points</t>
  </si>
  <si>
    <t>Stage Points Total</t>
  </si>
  <si>
    <t>TNE</t>
  </si>
  <si>
    <t>Total</t>
  </si>
  <si>
    <t>Michael C.</t>
  </si>
  <si>
    <t>Kirk S.</t>
  </si>
  <si>
    <t>Optic</t>
  </si>
  <si>
    <t>Open (Optic) Division</t>
  </si>
  <si>
    <t>Division</t>
  </si>
  <si>
    <t>Tactical (Red Dot) Division</t>
  </si>
  <si>
    <t xml:space="preserve"> </t>
  </si>
  <si>
    <t>Rich N.</t>
  </si>
  <si>
    <t>Jorge P.</t>
  </si>
  <si>
    <t>Roy W.</t>
  </si>
  <si>
    <t>Gary R.</t>
  </si>
  <si>
    <t>Eric D.</t>
  </si>
  <si>
    <t>AK</t>
  </si>
  <si>
    <t>R J H.</t>
  </si>
  <si>
    <t>Josh L.</t>
  </si>
  <si>
    <t>Dave S.</t>
  </si>
  <si>
    <t>Matt B.</t>
  </si>
  <si>
    <t>John H.</t>
  </si>
  <si>
    <t>Iron Division</t>
  </si>
  <si>
    <t>Iron</t>
  </si>
  <si>
    <t>Shawn L.</t>
  </si>
  <si>
    <t>Arnaud G.</t>
  </si>
  <si>
    <t>Will H.</t>
  </si>
  <si>
    <t>Christian F.</t>
  </si>
  <si>
    <t>Chris N.</t>
  </si>
  <si>
    <t>Steve H.</t>
  </si>
  <si>
    <t>M1</t>
  </si>
  <si>
    <t>Brian S.</t>
  </si>
  <si>
    <t>Jason M.</t>
  </si>
  <si>
    <t>Brock J.</t>
  </si>
  <si>
    <t>John Hbnr</t>
  </si>
  <si>
    <t>James G.</t>
  </si>
  <si>
    <t>Matt C.</t>
  </si>
  <si>
    <t>Kevin V.</t>
  </si>
  <si>
    <t>Andrew T.</t>
  </si>
  <si>
    <t>Frank G</t>
  </si>
  <si>
    <t>Calib M</t>
  </si>
  <si>
    <t>Dan Z.</t>
  </si>
  <si>
    <t>Mark Z.</t>
  </si>
  <si>
    <t>Keith G.</t>
  </si>
  <si>
    <t>Tino R.</t>
  </si>
  <si>
    <t>Russell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</si>
</sst>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rgb="FF0061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53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 applyProtection="1">
      <alignment horizontal="right" vertical="center"/>
      <protection locked="0"/>
    </xf>
    <xf numFmtId="1" fontId="1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2" fontId="1" fillId="0" borderId="2" xfId="0" applyNumberFormat="1" applyFont="1" applyFill="1" applyBorder="1" applyAlignment="1" applyProtection="1">
      <alignment horizontal="right" vertical="center"/>
      <protection locked="0"/>
    </xf>
    <xf numFmtId="1" fontId="1" fillId="0" borderId="3" xfId="0" applyNumberFormat="1" applyFont="1" applyFill="1" applyBorder="1" applyAlignment="1" applyProtection="1">
      <alignment horizontal="righ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164" fontId="1" fillId="0" borderId="0" xfId="0" applyNumberFormat="1" applyFont="1" applyFill="1" applyBorder="1" applyAlignment="1" applyProtection="1">
      <alignment horizontal="right" vertical="center"/>
      <protection locked="0"/>
    </xf>
    <xf numFmtId="2" fontId="2" fillId="0" borderId="4" xfId="0" applyNumberFormat="1" applyFont="1" applyFill="1" applyBorder="1" applyAlignment="1" applyProtection="1">
      <alignment horizontal="right" vertical="center"/>
      <protection locked="0"/>
    </xf>
    <xf numFmtId="2" fontId="1" fillId="0" borderId="5" xfId="0" applyNumberFormat="1" applyFont="1" applyFill="1" applyBorder="1" applyAlignment="1" applyProtection="1">
      <alignment horizontal="right" vertical="center"/>
      <protection locked="0"/>
    </xf>
    <xf numFmtId="1" fontId="1" fillId="0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5" xfId="0" applyNumberFormat="1" applyFont="1" applyFill="1" applyBorder="1" applyAlignment="1" applyProtection="1">
      <alignment horizontal="center" vertical="center"/>
      <protection locked="0"/>
    </xf>
    <xf numFmtId="49" fontId="2" fillId="0" borderId="6" xfId="0" applyNumberFormat="1" applyFont="1" applyFill="1" applyBorder="1" applyAlignment="1" applyProtection="1">
      <alignment horizontal="center" wrapText="1"/>
      <protection locked="0"/>
    </xf>
    <xf numFmtId="49" fontId="2" fillId="0" borderId="7" xfId="0" applyNumberFormat="1" applyFont="1" applyFill="1" applyBorder="1" applyAlignment="1" applyProtection="1">
      <alignment horizontal="center" wrapText="1"/>
      <protection locked="0"/>
    </xf>
    <xf numFmtId="49" fontId="2" fillId="0" borderId="8" xfId="0" applyNumberFormat="1" applyFont="1" applyFill="1" applyBorder="1" applyAlignment="1" applyProtection="1">
      <alignment horizontal="center" wrapText="1"/>
      <protection locked="0"/>
    </xf>
    <xf numFmtId="49" fontId="2" fillId="0" borderId="9" xfId="0" applyNumberFormat="1" applyFont="1" applyFill="1" applyBorder="1" applyAlignment="1" applyProtection="1">
      <alignment horizontal="center" wrapText="1"/>
      <protection locked="0"/>
    </xf>
    <xf numFmtId="49" fontId="2" fillId="0" borderId="10" xfId="0" applyNumberFormat="1" applyFont="1" applyFill="1" applyBorder="1" applyAlignment="1" applyProtection="1">
      <alignment horizontal="center" wrapText="1"/>
      <protection locked="0"/>
    </xf>
    <xf numFmtId="49" fontId="2" fillId="0" borderId="11" xfId="0" applyNumberFormat="1" applyFont="1" applyFill="1" applyBorder="1" applyAlignment="1" applyProtection="1">
      <alignment horizontal="center" wrapText="1"/>
      <protection locked="0"/>
    </xf>
    <xf numFmtId="49" fontId="2" fillId="0" borderId="12" xfId="0" applyNumberFormat="1" applyFont="1" applyFill="1" applyBorder="1" applyAlignment="1" applyProtection="1">
      <alignment horizontal="center" wrapText="1"/>
      <protection locked="0"/>
    </xf>
    <xf numFmtId="2" fontId="1" fillId="0" borderId="13" xfId="0" applyNumberFormat="1" applyFont="1" applyFill="1" applyBorder="1" applyAlignment="1" applyProtection="1">
      <alignment horizontal="right" vertical="center"/>
      <protection locked="0"/>
    </xf>
    <xf numFmtId="49" fontId="2" fillId="0" borderId="14" xfId="0" applyNumberFormat="1" applyFont="1" applyFill="1" applyBorder="1" applyAlignment="1" applyProtection="1">
      <alignment horizontal="center" wrapText="1"/>
      <protection locked="0"/>
    </xf>
    <xf numFmtId="1" fontId="1" fillId="0" borderId="15" xfId="0" applyNumberFormat="1" applyFont="1" applyFill="1" applyBorder="1" applyAlignment="1" applyProtection="1">
      <alignment horizontal="right" vertical="center"/>
      <protection locked="0"/>
    </xf>
    <xf numFmtId="49" fontId="2" fillId="0" borderId="16" xfId="0" applyNumberFormat="1" applyFont="1" applyFill="1" applyBorder="1" applyAlignment="1" applyProtection="1">
      <alignment horizontal="center"/>
      <protection locked="0"/>
    </xf>
    <xf numFmtId="49" fontId="2" fillId="0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NumberFormat="1" applyFont="1" applyFill="1" applyBorder="1" applyAlignment="1" applyProtection="1">
      <alignment horizontal="center"/>
      <protection locked="0"/>
    </xf>
    <xf numFmtId="2" fontId="2" fillId="3" borderId="20" xfId="0" applyNumberFormat="1" applyFont="1" applyFill="1" applyBorder="1" applyAlignment="1" applyProtection="1">
      <alignment horizontal="right" vertical="center"/>
      <protection locked="0"/>
    </xf>
    <xf numFmtId="49" fontId="1" fillId="3" borderId="0" xfId="0" applyNumberFormat="1" applyFont="1" applyFill="1" applyBorder="1" applyAlignment="1" applyProtection="1">
      <alignment horizontal="center" vertical="center"/>
      <protection locked="0"/>
    </xf>
    <xf numFmtId="49" fontId="0" fillId="3" borderId="0" xfId="0" applyNumberFormat="1" applyFont="1" applyFill="1" applyBorder="1" applyAlignment="1" applyProtection="1">
      <alignment horizontal="center" vertical="center"/>
      <protection locked="0"/>
    </xf>
    <xf numFmtId="1" fontId="1" fillId="3" borderId="15" xfId="0" applyNumberFormat="1" applyFont="1" applyFill="1" applyBorder="1" applyAlignment="1" applyProtection="1">
      <alignment horizontal="right" vertical="center"/>
      <protection locked="0"/>
    </xf>
    <xf numFmtId="2" fontId="2" fillId="3" borderId="4" xfId="0" applyNumberFormat="1" applyFont="1" applyFill="1" applyBorder="1" applyAlignment="1" applyProtection="1">
      <alignment horizontal="right" vertical="center"/>
      <protection locked="0"/>
    </xf>
    <xf numFmtId="49" fontId="2" fillId="0" borderId="5" xfId="0" applyNumberFormat="1" applyFont="1" applyFill="1" applyBorder="1" applyAlignment="1" applyProtection="1">
      <alignment horizontal="center" wrapText="1"/>
      <protection locked="0"/>
    </xf>
    <xf numFmtId="49" fontId="2" fillId="0" borderId="0" xfId="0" applyNumberFormat="1" applyFont="1" applyFill="1" applyBorder="1" applyAlignment="1" applyProtection="1">
      <alignment horizontal="center" wrapText="1"/>
      <protection locked="0"/>
    </xf>
    <xf numFmtId="49" fontId="2" fillId="0" borderId="20" xfId="0" applyNumberFormat="1" applyFont="1" applyFill="1" applyBorder="1" applyAlignment="1" applyProtection="1">
      <alignment horizontal="center" wrapText="1"/>
      <protection locked="0"/>
    </xf>
    <xf numFmtId="49" fontId="2" fillId="0" borderId="13" xfId="0" applyNumberFormat="1" applyFont="1" applyFill="1" applyBorder="1" applyAlignment="1" applyProtection="1">
      <alignment horizontal="center" wrapText="1"/>
      <protection locked="0"/>
    </xf>
    <xf numFmtId="49" fontId="2" fillId="0" borderId="1" xfId="0" applyNumberFormat="1" applyFont="1" applyFill="1" applyBorder="1" applyAlignment="1" applyProtection="1">
      <alignment horizontal="center" wrapText="1"/>
      <protection locked="0"/>
    </xf>
    <xf numFmtId="49" fontId="2" fillId="0" borderId="15" xfId="0" applyNumberFormat="1" applyFont="1" applyFill="1" applyBorder="1" applyAlignment="1" applyProtection="1">
      <alignment horizontal="center" wrapText="1"/>
      <protection locked="0"/>
    </xf>
    <xf numFmtId="49" fontId="2" fillId="0" borderId="2" xfId="0" applyNumberFormat="1" applyFont="1" applyFill="1" applyBorder="1" applyAlignment="1" applyProtection="1">
      <alignment horizontal="center" wrapText="1"/>
      <protection locked="0"/>
    </xf>
    <xf numFmtId="49" fontId="2" fillId="0" borderId="4" xfId="0" applyNumberFormat="1" applyFont="1" applyFill="1" applyBorder="1" applyAlignment="1" applyProtection="1">
      <alignment horizontal="center" wrapText="1"/>
      <protection locked="0"/>
    </xf>
    <xf numFmtId="49" fontId="4" fillId="2" borderId="7" xfId="1" applyNumberFormat="1" applyBorder="1" applyAlignment="1" applyProtection="1">
      <alignment horizontal="center" wrapText="1"/>
      <protection locked="0"/>
    </xf>
    <xf numFmtId="49" fontId="4" fillId="2" borderId="0" xfId="1" applyNumberFormat="1" applyBorder="1" applyAlignment="1" applyProtection="1">
      <alignment horizontal="center" wrapText="1"/>
      <protection locked="0"/>
    </xf>
    <xf numFmtId="2" fontId="4" fillId="2" borderId="0" xfId="1" applyNumberFormat="1" applyBorder="1" applyAlignment="1" applyProtection="1">
      <alignment horizontal="right" vertical="center"/>
      <protection locked="0"/>
    </xf>
    <xf numFmtId="2" fontId="4" fillId="2" borderId="0" xfId="1" applyNumberFormat="1" applyBorder="1" applyAlignment="1" applyProtection="1">
      <alignment horizontal="center" vertical="center"/>
      <protection locked="0"/>
    </xf>
    <xf numFmtId="49" fontId="4" fillId="2" borderId="17" xfId="1" applyNumberFormat="1" applyBorder="1" applyAlignment="1" applyProtection="1">
      <alignment horizontal="center"/>
      <protection locked="0"/>
    </xf>
    <xf numFmtId="0" fontId="2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2" fontId="2" fillId="3" borderId="0" xfId="0" applyNumberFormat="1" applyFont="1" applyFill="1" applyBorder="1" applyAlignment="1" applyProtection="1">
      <alignment horizontal="right" vertical="center"/>
      <protection locked="0"/>
    </xf>
    <xf numFmtId="2" fontId="2" fillId="0" borderId="0" xfId="0" applyNumberFormat="1" applyFont="1" applyFill="1" applyBorder="1" applyAlignment="1" applyProtection="1">
      <alignment horizontal="right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47"/>
  <sheetViews>
    <sheetView tabSelected="1" workbookViewId="0">
      <pane xSplit="3" topLeftCell="D1" activePane="topRight" state="frozen"/>
      <selection pane="topRight" activeCell="E29" sqref="E29"/>
    </sheetView>
  </sheetViews>
  <sheetFormatPr defaultColWidth="8" defaultRowHeight="12.75" x14ac:dyDescent="0.2"/>
  <cols>
    <col min="1" max="2" width="8.7109375" style="5" customWidth="1"/>
    <col min="3" max="3" width="25.7109375" style="1" customWidth="1"/>
    <col min="4" max="4" width="7" style="1" bestFit="1" customWidth="1"/>
    <col min="5" max="5" width="4.85546875" style="1" customWidth="1"/>
    <col min="6" max="6" width="15.140625" style="1" customWidth="1"/>
    <col min="7" max="7" width="8.5703125" style="1" customWidth="1"/>
    <col min="8" max="8" width="7.5703125" style="1" customWidth="1"/>
    <col min="9" max="9" width="5.28515625" style="1" customWidth="1"/>
    <col min="10" max="10" width="5" style="1" customWidth="1"/>
    <col min="11" max="11" width="6.5703125" style="1" customWidth="1"/>
    <col min="12" max="17" width="5.5703125" style="1" customWidth="1"/>
    <col min="18" max="18" width="3.85546875" style="1" customWidth="1"/>
    <col min="19" max="20" width="2.7109375" style="1" customWidth="1"/>
    <col min="21" max="22" width="2.28515625" style="1" customWidth="1"/>
    <col min="23" max="23" width="3.5703125" style="1" customWidth="1"/>
    <col min="24" max="24" width="6.7109375" style="1" customWidth="1"/>
    <col min="25" max="25" width="5.7109375" style="1" customWidth="1"/>
    <col min="26" max="26" width="4.28515625" style="1" customWidth="1"/>
    <col min="27" max="27" width="7" style="4" customWidth="1"/>
    <col min="28" max="28" width="10" style="1" customWidth="1"/>
    <col min="29" max="29" width="7.85546875" style="1" bestFit="1" customWidth="1"/>
    <col min="30" max="32" width="5.5703125" style="1" customWidth="1"/>
    <col min="33" max="33" width="3.85546875" style="1" customWidth="1"/>
    <col min="34" max="34" width="2.28515625" style="1" customWidth="1"/>
    <col min="35" max="35" width="2.7109375" style="1" customWidth="1"/>
    <col min="36" max="37" width="2.28515625" style="1" customWidth="1"/>
    <col min="38" max="38" width="3.5703125" style="1" customWidth="1"/>
    <col min="39" max="39" width="8.5703125" style="1" bestFit="1" customWidth="1"/>
    <col min="40" max="40" width="5.7109375" style="1" customWidth="1"/>
    <col min="41" max="41" width="4.28515625" style="1" customWidth="1"/>
    <col min="42" max="42" width="6.5703125" style="1" customWidth="1"/>
    <col min="43" max="43" width="9.5703125" style="1" customWidth="1"/>
    <col min="44" max="44" width="6.7109375" style="1" customWidth="1"/>
    <col min="45" max="46" width="5.5703125" style="1" customWidth="1"/>
    <col min="47" max="47" width="3.85546875" style="1" customWidth="1"/>
    <col min="48" max="48" width="2.28515625" style="1" customWidth="1"/>
    <col min="49" max="49" width="2.7109375" style="1" customWidth="1"/>
    <col min="50" max="51" width="2.28515625" style="1" customWidth="1"/>
    <col min="52" max="52" width="3.5703125" style="1" customWidth="1"/>
    <col min="53" max="53" width="6.5703125" style="1" customWidth="1"/>
    <col min="54" max="54" width="5.7109375" style="1" customWidth="1"/>
    <col min="55" max="55" width="4.28515625" style="1" customWidth="1"/>
    <col min="56" max="57" width="6.5703125" style="1" customWidth="1"/>
    <col min="58" max="58" width="6.85546875" style="1" customWidth="1"/>
    <col min="59" max="60" width="5.5703125" style="1" customWidth="1"/>
    <col min="61" max="61" width="3.85546875" style="1" customWidth="1"/>
    <col min="62" max="65" width="2.28515625" style="1" customWidth="1"/>
    <col min="66" max="66" width="3.5703125" style="1" customWidth="1"/>
    <col min="67" max="67" width="6.5703125" style="1" customWidth="1"/>
    <col min="68" max="68" width="5.7109375" style="1" customWidth="1"/>
    <col min="69" max="69" width="4.28515625" style="1" customWidth="1"/>
    <col min="70" max="71" width="6.5703125" style="1" customWidth="1"/>
    <col min="72" max="72" width="7.85546875" style="1" bestFit="1" customWidth="1"/>
    <col min="73" max="74" width="5.5703125" style="1" customWidth="1"/>
    <col min="75" max="75" width="3.85546875" style="1" customWidth="1"/>
    <col min="76" max="79" width="2.28515625" style="1" customWidth="1"/>
    <col min="80" max="80" width="3.5703125" style="1" customWidth="1"/>
    <col min="81" max="81" width="6.5703125" style="1" customWidth="1"/>
    <col min="82" max="82" width="5.7109375" style="1" customWidth="1"/>
    <col min="83" max="83" width="4.28515625" style="1" customWidth="1"/>
    <col min="84" max="84" width="7.7109375" style="1" customWidth="1"/>
    <col min="85" max="85" width="6.5703125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07" width="6.5703125" style="1" customWidth="1"/>
    <col min="108" max="109" width="5.5703125" style="1" customWidth="1"/>
    <col min="110" max="110" width="3.85546875" style="1" customWidth="1"/>
    <col min="111" max="113" width="2.28515625" style="1" customWidth="1"/>
    <col min="114" max="114" width="3.5703125" style="1" customWidth="1"/>
    <col min="115" max="115" width="6.5703125" style="1" customWidth="1"/>
    <col min="116" max="116" width="4.5703125" style="1" customWidth="1"/>
    <col min="117" max="117" width="4.28515625" style="1" customWidth="1"/>
    <col min="118" max="16384" width="8" style="1"/>
  </cols>
  <sheetData>
    <row r="1" spans="1:118" ht="15.75" thickTop="1" x14ac:dyDescent="0.25">
      <c r="A1" s="25" t="s">
        <v>35</v>
      </c>
      <c r="B1" s="25" t="s">
        <v>44</v>
      </c>
      <c r="C1" s="25" t="s">
        <v>0</v>
      </c>
      <c r="D1" s="25"/>
      <c r="E1" s="25"/>
      <c r="F1" s="46"/>
      <c r="G1" s="26" t="s">
        <v>1</v>
      </c>
      <c r="H1" s="27"/>
      <c r="I1" s="27"/>
      <c r="J1" s="28"/>
      <c r="K1" s="25" t="s">
        <v>2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 t="s">
        <v>3</v>
      </c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 t="s">
        <v>4</v>
      </c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 t="s">
        <v>5</v>
      </c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 t="s">
        <v>6</v>
      </c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 t="s">
        <v>7</v>
      </c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 t="s">
        <v>8</v>
      </c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 t="s">
        <v>9</v>
      </c>
      <c r="DE1" s="25"/>
      <c r="DF1" s="25"/>
      <c r="DG1" s="25"/>
      <c r="DH1" s="25"/>
      <c r="DI1" s="25"/>
      <c r="DJ1" s="25"/>
      <c r="DK1" s="25"/>
      <c r="DL1" s="25"/>
      <c r="DM1" s="25"/>
      <c r="DN1" s="25"/>
    </row>
    <row r="2" spans="1:118" ht="52.5" thickBot="1" x14ac:dyDescent="0.3">
      <c r="A2" s="15" t="s">
        <v>34</v>
      </c>
      <c r="B2" s="16" t="s">
        <v>34</v>
      </c>
      <c r="C2" s="16" t="s">
        <v>10</v>
      </c>
      <c r="D2" s="16" t="s">
        <v>11</v>
      </c>
      <c r="E2" s="16" t="s">
        <v>12</v>
      </c>
      <c r="F2" s="42" t="s">
        <v>37</v>
      </c>
      <c r="G2" s="20" t="s">
        <v>13</v>
      </c>
      <c r="H2" s="21" t="s">
        <v>14</v>
      </c>
      <c r="I2" s="18" t="s">
        <v>15</v>
      </c>
      <c r="J2" s="23" t="s">
        <v>16</v>
      </c>
      <c r="K2" s="15" t="s">
        <v>17</v>
      </c>
      <c r="L2" s="16" t="s">
        <v>18</v>
      </c>
      <c r="M2" s="16" t="s">
        <v>19</v>
      </c>
      <c r="N2" s="16" t="s">
        <v>20</v>
      </c>
      <c r="O2" s="16" t="s">
        <v>21</v>
      </c>
      <c r="P2" s="16" t="s">
        <v>22</v>
      </c>
      <c r="Q2" s="16" t="s">
        <v>23</v>
      </c>
      <c r="R2" s="16" t="s">
        <v>24</v>
      </c>
      <c r="S2" s="16" t="s">
        <v>25</v>
      </c>
      <c r="T2" s="16" t="s">
        <v>26</v>
      </c>
      <c r="U2" s="16" t="s">
        <v>38</v>
      </c>
      <c r="V2" s="16" t="s">
        <v>27</v>
      </c>
      <c r="W2" s="18" t="s">
        <v>28</v>
      </c>
      <c r="X2" s="19" t="s">
        <v>29</v>
      </c>
      <c r="Y2" s="16" t="s">
        <v>24</v>
      </c>
      <c r="Z2" s="16" t="s">
        <v>30</v>
      </c>
      <c r="AA2" s="17" t="s">
        <v>31</v>
      </c>
      <c r="AB2" s="42" t="s">
        <v>36</v>
      </c>
      <c r="AC2" s="15" t="s">
        <v>17</v>
      </c>
      <c r="AD2" s="16" t="s">
        <v>18</v>
      </c>
      <c r="AE2" s="16" t="s">
        <v>19</v>
      </c>
      <c r="AF2" s="16" t="s">
        <v>20</v>
      </c>
      <c r="AG2" s="16" t="s">
        <v>24</v>
      </c>
      <c r="AH2" s="16" t="s">
        <v>25</v>
      </c>
      <c r="AI2" s="16" t="s">
        <v>26</v>
      </c>
      <c r="AJ2" s="16" t="s">
        <v>38</v>
      </c>
      <c r="AK2" s="16" t="s">
        <v>27</v>
      </c>
      <c r="AL2" s="16" t="s">
        <v>28</v>
      </c>
      <c r="AM2" s="19" t="s">
        <v>29</v>
      </c>
      <c r="AN2" s="16" t="s">
        <v>24</v>
      </c>
      <c r="AO2" s="16" t="s">
        <v>30</v>
      </c>
      <c r="AP2" s="17" t="s">
        <v>31</v>
      </c>
      <c r="AQ2" s="42" t="s">
        <v>36</v>
      </c>
      <c r="AR2" s="15" t="s">
        <v>17</v>
      </c>
      <c r="AS2" s="16" t="s">
        <v>18</v>
      </c>
      <c r="AT2" s="16" t="s">
        <v>19</v>
      </c>
      <c r="AU2" s="16" t="s">
        <v>24</v>
      </c>
      <c r="AV2" s="16" t="s">
        <v>25</v>
      </c>
      <c r="AW2" s="16" t="s">
        <v>26</v>
      </c>
      <c r="AX2" s="16" t="s">
        <v>38</v>
      </c>
      <c r="AY2" s="16" t="s">
        <v>27</v>
      </c>
      <c r="AZ2" s="16" t="s">
        <v>28</v>
      </c>
      <c r="BA2" s="19" t="s">
        <v>29</v>
      </c>
      <c r="BB2" s="16" t="s">
        <v>24</v>
      </c>
      <c r="BC2" s="16" t="s">
        <v>30</v>
      </c>
      <c r="BD2" s="17" t="s">
        <v>31</v>
      </c>
      <c r="BE2" s="42" t="s">
        <v>36</v>
      </c>
      <c r="BF2" s="15" t="s">
        <v>17</v>
      </c>
      <c r="BG2" s="16" t="s">
        <v>18</v>
      </c>
      <c r="BH2" s="16" t="s">
        <v>19</v>
      </c>
      <c r="BI2" s="16" t="s">
        <v>24</v>
      </c>
      <c r="BJ2" s="16" t="s">
        <v>25</v>
      </c>
      <c r="BK2" s="16" t="s">
        <v>26</v>
      </c>
      <c r="BL2" s="16" t="s">
        <v>38</v>
      </c>
      <c r="BM2" s="16" t="s">
        <v>27</v>
      </c>
      <c r="BN2" s="16" t="s">
        <v>28</v>
      </c>
      <c r="BO2" s="19" t="s">
        <v>29</v>
      </c>
      <c r="BP2" s="16" t="s">
        <v>24</v>
      </c>
      <c r="BQ2" s="16" t="s">
        <v>30</v>
      </c>
      <c r="BR2" s="17" t="s">
        <v>31</v>
      </c>
      <c r="BS2" s="42" t="s">
        <v>36</v>
      </c>
      <c r="BT2" s="15" t="s">
        <v>17</v>
      </c>
      <c r="BU2" s="16" t="s">
        <v>18</v>
      </c>
      <c r="BV2" s="16" t="s">
        <v>19</v>
      </c>
      <c r="BW2" s="16" t="s">
        <v>24</v>
      </c>
      <c r="BX2" s="16" t="s">
        <v>25</v>
      </c>
      <c r="BY2" s="16" t="s">
        <v>26</v>
      </c>
      <c r="BZ2" s="16" t="s">
        <v>38</v>
      </c>
      <c r="CA2" s="16" t="s">
        <v>27</v>
      </c>
      <c r="CB2" s="16" t="s">
        <v>28</v>
      </c>
      <c r="CC2" s="19" t="s">
        <v>29</v>
      </c>
      <c r="CD2" s="16" t="s">
        <v>24</v>
      </c>
      <c r="CE2" s="16" t="s">
        <v>30</v>
      </c>
      <c r="CF2" s="17" t="s">
        <v>31</v>
      </c>
      <c r="CG2" s="42" t="s">
        <v>36</v>
      </c>
      <c r="CH2" s="15" t="s">
        <v>17</v>
      </c>
      <c r="CI2" s="16" t="s">
        <v>18</v>
      </c>
      <c r="CJ2" s="16" t="s">
        <v>24</v>
      </c>
      <c r="CK2" s="16" t="s">
        <v>25</v>
      </c>
      <c r="CL2" s="16" t="s">
        <v>26</v>
      </c>
      <c r="CM2" s="16" t="s">
        <v>27</v>
      </c>
      <c r="CN2" s="16" t="s">
        <v>28</v>
      </c>
      <c r="CO2" s="19" t="s">
        <v>29</v>
      </c>
      <c r="CP2" s="16" t="s">
        <v>24</v>
      </c>
      <c r="CQ2" s="16" t="s">
        <v>30</v>
      </c>
      <c r="CR2" s="17" t="s">
        <v>31</v>
      </c>
      <c r="CS2" s="15" t="s">
        <v>17</v>
      </c>
      <c r="CT2" s="16" t="s">
        <v>18</v>
      </c>
      <c r="CU2" s="16" t="s">
        <v>24</v>
      </c>
      <c r="CV2" s="16" t="s">
        <v>25</v>
      </c>
      <c r="CW2" s="16" t="s">
        <v>26</v>
      </c>
      <c r="CX2" s="16" t="s">
        <v>27</v>
      </c>
      <c r="CY2" s="16" t="s">
        <v>28</v>
      </c>
      <c r="CZ2" s="19" t="s">
        <v>29</v>
      </c>
      <c r="DA2" s="16" t="s">
        <v>24</v>
      </c>
      <c r="DB2" s="16" t="s">
        <v>30</v>
      </c>
      <c r="DC2" s="17" t="s">
        <v>31</v>
      </c>
      <c r="DD2" s="15" t="s">
        <v>17</v>
      </c>
      <c r="DE2" s="16" t="s">
        <v>18</v>
      </c>
      <c r="DF2" s="16" t="s">
        <v>24</v>
      </c>
      <c r="DG2" s="16" t="s">
        <v>25</v>
      </c>
      <c r="DH2" s="16" t="s">
        <v>26</v>
      </c>
      <c r="DI2" s="16" t="s">
        <v>27</v>
      </c>
      <c r="DJ2" s="16" t="s">
        <v>28</v>
      </c>
      <c r="DK2" s="19" t="s">
        <v>29</v>
      </c>
      <c r="DL2" s="16" t="s">
        <v>24</v>
      </c>
      <c r="DM2" s="16" t="s">
        <v>30</v>
      </c>
      <c r="DN2" s="17" t="s">
        <v>31</v>
      </c>
    </row>
    <row r="3" spans="1:118" ht="15.75" thickTop="1" x14ac:dyDescent="0.25">
      <c r="A3" s="34"/>
      <c r="B3" s="35"/>
      <c r="C3" s="35"/>
      <c r="D3" s="35"/>
      <c r="E3" s="35"/>
      <c r="F3" s="43"/>
      <c r="G3" s="36"/>
      <c r="H3" s="37"/>
      <c r="I3" s="38"/>
      <c r="J3" s="39"/>
      <c r="K3" s="34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8"/>
      <c r="X3" s="40"/>
      <c r="Y3" s="35"/>
      <c r="Z3" s="35"/>
      <c r="AA3" s="41"/>
      <c r="AB3" s="43"/>
      <c r="AC3" s="34"/>
      <c r="AD3" s="35"/>
      <c r="AE3" s="35"/>
      <c r="AF3" s="35"/>
      <c r="AG3" s="35"/>
      <c r="AH3" s="35"/>
      <c r="AI3" s="35"/>
      <c r="AJ3" s="35"/>
      <c r="AK3" s="35"/>
      <c r="AL3" s="35"/>
      <c r="AM3" s="40"/>
      <c r="AN3" s="35"/>
      <c r="AO3" s="35"/>
      <c r="AP3" s="41"/>
      <c r="AQ3" s="43"/>
      <c r="AR3" s="34"/>
      <c r="AS3" s="35"/>
      <c r="AT3" s="35"/>
      <c r="AU3" s="35"/>
      <c r="AV3" s="35"/>
      <c r="AW3" s="35"/>
      <c r="AX3" s="35"/>
      <c r="AY3" s="35"/>
      <c r="AZ3" s="35"/>
      <c r="BA3" s="40"/>
      <c r="BB3" s="35"/>
      <c r="BC3" s="35"/>
      <c r="BD3" s="41"/>
      <c r="BE3" s="43"/>
      <c r="BF3" s="34"/>
      <c r="BG3" s="35"/>
      <c r="BH3" s="35"/>
      <c r="BI3" s="35"/>
      <c r="BJ3" s="35"/>
      <c r="BK3" s="35"/>
      <c r="BL3" s="35"/>
      <c r="BM3" s="35"/>
      <c r="BN3" s="35"/>
      <c r="BO3" s="40"/>
      <c r="BP3" s="35"/>
      <c r="BQ3" s="35"/>
      <c r="BR3" s="41"/>
      <c r="BS3" s="43"/>
      <c r="BT3" s="34"/>
      <c r="BU3" s="35"/>
      <c r="BV3" s="35"/>
      <c r="BW3" s="35"/>
      <c r="BX3" s="35"/>
      <c r="BY3" s="35"/>
      <c r="BZ3" s="35"/>
      <c r="CA3" s="35"/>
      <c r="CB3" s="35"/>
      <c r="CC3" s="40"/>
      <c r="CD3" s="35"/>
      <c r="CE3" s="35"/>
      <c r="CF3" s="41"/>
      <c r="CG3" s="43"/>
      <c r="CH3" s="34"/>
      <c r="CI3" s="35"/>
      <c r="CJ3" s="35"/>
      <c r="CK3" s="35"/>
      <c r="CL3" s="35"/>
      <c r="CM3" s="35"/>
      <c r="CN3" s="35"/>
      <c r="CO3" s="40"/>
      <c r="CP3" s="35"/>
      <c r="CQ3" s="35"/>
      <c r="CR3" s="41"/>
      <c r="CS3" s="34"/>
      <c r="CT3" s="35"/>
      <c r="CU3" s="35"/>
      <c r="CV3" s="35"/>
      <c r="CW3" s="35"/>
      <c r="CX3" s="35"/>
      <c r="CY3" s="35"/>
      <c r="CZ3" s="40"/>
      <c r="DA3" s="35"/>
      <c r="DB3" s="35"/>
      <c r="DC3" s="41"/>
      <c r="DD3" s="34"/>
      <c r="DE3" s="35"/>
      <c r="DF3" s="35"/>
      <c r="DG3" s="35"/>
      <c r="DH3" s="35"/>
      <c r="DI3" s="35"/>
      <c r="DJ3" s="35"/>
      <c r="DK3" s="40"/>
      <c r="DL3" s="35"/>
      <c r="DM3" s="35"/>
      <c r="DN3" s="41"/>
    </row>
    <row r="4" spans="1:118" ht="15" x14ac:dyDescent="0.25">
      <c r="A4" s="34"/>
      <c r="B4" s="35"/>
      <c r="C4" s="35"/>
      <c r="D4" s="35"/>
      <c r="E4" s="35"/>
      <c r="F4" s="43"/>
      <c r="G4" s="36"/>
      <c r="H4" s="37"/>
      <c r="I4" s="38"/>
      <c r="J4" s="39"/>
      <c r="K4" s="34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8"/>
      <c r="X4" s="40"/>
      <c r="Y4" s="35"/>
      <c r="Z4" s="35"/>
      <c r="AA4" s="41"/>
      <c r="AB4" s="43"/>
      <c r="AC4" s="34"/>
      <c r="AD4" s="35"/>
      <c r="AE4" s="35"/>
      <c r="AF4" s="35"/>
      <c r="AG4" s="35"/>
      <c r="AH4" s="35"/>
      <c r="AI4" s="35"/>
      <c r="AJ4" s="35"/>
      <c r="AK4" s="35"/>
      <c r="AL4" s="35"/>
      <c r="AM4" s="40"/>
      <c r="AN4" s="35"/>
      <c r="AO4" s="35"/>
      <c r="AP4" s="41"/>
      <c r="AQ4" s="43"/>
      <c r="AR4" s="34"/>
      <c r="AS4" s="35"/>
      <c r="AT4" s="35"/>
      <c r="AU4" s="35"/>
      <c r="AV4" s="35"/>
      <c r="AW4" s="35"/>
      <c r="AX4" s="35"/>
      <c r="AY4" s="35"/>
      <c r="AZ4" s="35"/>
      <c r="BA4" s="40"/>
      <c r="BB4" s="35"/>
      <c r="BC4" s="35"/>
      <c r="BD4" s="41"/>
      <c r="BE4" s="43"/>
      <c r="BF4" s="34"/>
      <c r="BG4" s="35"/>
      <c r="BH4" s="35"/>
      <c r="BI4" s="35"/>
      <c r="BJ4" s="35"/>
      <c r="BK4" s="35"/>
      <c r="BL4" s="35"/>
      <c r="BM4" s="35"/>
      <c r="BN4" s="35"/>
      <c r="BO4" s="40"/>
      <c r="BP4" s="35"/>
      <c r="BQ4" s="35"/>
      <c r="BR4" s="41"/>
      <c r="BS4" s="43"/>
      <c r="BT4" s="34"/>
      <c r="BU4" s="35"/>
      <c r="BV4" s="35"/>
      <c r="BW4" s="35"/>
      <c r="BX4" s="35"/>
      <c r="BY4" s="35"/>
      <c r="BZ4" s="35"/>
      <c r="CA4" s="35"/>
      <c r="CB4" s="35"/>
      <c r="CC4" s="40"/>
      <c r="CD4" s="35"/>
      <c r="CE4" s="35"/>
      <c r="CF4" s="41"/>
      <c r="CG4" s="43"/>
      <c r="CH4" s="34"/>
      <c r="CI4" s="35"/>
      <c r="CJ4" s="35"/>
      <c r="CK4" s="35"/>
      <c r="CL4" s="35"/>
      <c r="CM4" s="35"/>
      <c r="CN4" s="35"/>
      <c r="CO4" s="40"/>
      <c r="CP4" s="35"/>
      <c r="CQ4" s="35"/>
      <c r="CR4" s="41"/>
      <c r="CS4" s="34"/>
      <c r="CT4" s="35"/>
      <c r="CU4" s="35"/>
      <c r="CV4" s="35"/>
      <c r="CW4" s="35"/>
      <c r="CX4" s="35"/>
      <c r="CY4" s="35"/>
      <c r="CZ4" s="40"/>
      <c r="DA4" s="35"/>
      <c r="DB4" s="35"/>
      <c r="DC4" s="41"/>
      <c r="DD4" s="34"/>
      <c r="DE4" s="35"/>
      <c r="DF4" s="35"/>
      <c r="DG4" s="35"/>
      <c r="DH4" s="35"/>
      <c r="DI4" s="35"/>
      <c r="DJ4" s="35"/>
      <c r="DK4" s="40"/>
      <c r="DL4" s="35"/>
      <c r="DM4" s="35"/>
      <c r="DN4" s="41"/>
    </row>
    <row r="5" spans="1:118" ht="15" x14ac:dyDescent="0.2">
      <c r="A5" s="14"/>
      <c r="B5" s="14"/>
      <c r="C5" s="48" t="s">
        <v>45</v>
      </c>
      <c r="D5" s="9"/>
      <c r="E5" s="30"/>
      <c r="F5" s="45"/>
      <c r="G5" s="29"/>
      <c r="H5" s="22"/>
      <c r="I5" s="7"/>
      <c r="J5" s="24"/>
      <c r="K5" s="12"/>
      <c r="L5" s="2"/>
      <c r="M5" s="2"/>
      <c r="N5" s="2"/>
      <c r="O5" s="2"/>
      <c r="P5" s="2"/>
      <c r="Q5" s="2"/>
      <c r="R5" s="3"/>
      <c r="S5" s="3"/>
      <c r="T5" s="3"/>
      <c r="U5" s="3"/>
      <c r="V5" s="3"/>
      <c r="W5" s="13"/>
      <c r="X5" s="6"/>
      <c r="Y5" s="10"/>
      <c r="Z5" s="3"/>
      <c r="AA5" s="11"/>
      <c r="AB5" s="44"/>
      <c r="AC5" s="12"/>
      <c r="AD5" s="2"/>
      <c r="AE5" s="2"/>
      <c r="AF5" s="2"/>
      <c r="AG5" s="3"/>
      <c r="AH5" s="3"/>
      <c r="AI5" s="3"/>
      <c r="AJ5" s="3"/>
      <c r="AK5" s="3"/>
      <c r="AL5" s="3"/>
      <c r="AM5" s="6"/>
      <c r="AN5" s="10"/>
      <c r="AO5" s="3"/>
      <c r="AP5" s="11"/>
      <c r="AQ5" s="44"/>
      <c r="AR5" s="12"/>
      <c r="AS5" s="2"/>
      <c r="AT5" s="2"/>
      <c r="AU5" s="3"/>
      <c r="AV5" s="3"/>
      <c r="AW5" s="3"/>
      <c r="AX5" s="3"/>
      <c r="AY5" s="3"/>
      <c r="AZ5" s="3"/>
      <c r="BA5" s="6"/>
      <c r="BB5" s="10"/>
      <c r="BC5" s="3"/>
      <c r="BD5" s="33"/>
      <c r="BE5" s="44"/>
      <c r="BF5" s="12"/>
      <c r="BG5" s="2"/>
      <c r="BH5" s="2"/>
      <c r="BI5" s="3"/>
      <c r="BJ5" s="3"/>
      <c r="BK5" s="3"/>
      <c r="BL5" s="3"/>
      <c r="BM5" s="3"/>
      <c r="BN5" s="3"/>
      <c r="BO5" s="6"/>
      <c r="BP5" s="10"/>
      <c r="BQ5" s="3"/>
      <c r="BR5" s="11"/>
      <c r="BS5" s="44"/>
      <c r="BT5" s="12"/>
      <c r="BU5" s="2"/>
      <c r="BV5" s="2"/>
      <c r="BW5" s="3"/>
      <c r="BX5" s="3"/>
      <c r="BY5" s="3"/>
      <c r="BZ5" s="3"/>
      <c r="CA5" s="3"/>
      <c r="CB5" s="3"/>
      <c r="CC5" s="6"/>
      <c r="CD5" s="10"/>
      <c r="CE5" s="3"/>
      <c r="CF5" s="11"/>
      <c r="CG5" s="44"/>
      <c r="CH5" s="12"/>
      <c r="CI5" s="2"/>
      <c r="CJ5" s="3"/>
      <c r="CK5" s="3"/>
      <c r="CL5" s="3"/>
      <c r="CM5" s="3"/>
      <c r="CN5" s="3"/>
      <c r="CO5" s="6"/>
      <c r="CP5" s="10"/>
      <c r="CQ5" s="3"/>
      <c r="CR5" s="11"/>
      <c r="CS5" s="12"/>
      <c r="CT5" s="2"/>
      <c r="CU5" s="3"/>
      <c r="CV5" s="3"/>
      <c r="CW5" s="3"/>
      <c r="CX5" s="3"/>
      <c r="CY5" s="3"/>
      <c r="CZ5" s="6"/>
      <c r="DA5" s="10"/>
      <c r="DB5" s="3"/>
      <c r="DC5" s="11"/>
      <c r="DD5" s="12"/>
      <c r="DE5" s="2"/>
      <c r="DF5" s="3"/>
      <c r="DG5" s="3"/>
      <c r="DH5" s="3"/>
      <c r="DI5" s="3"/>
      <c r="DJ5" s="3"/>
      <c r="DK5" s="6"/>
      <c r="DL5" s="10"/>
      <c r="DM5" s="3"/>
      <c r="DN5" s="11"/>
    </row>
    <row r="6" spans="1:118" ht="15" x14ac:dyDescent="0.2">
      <c r="A6" s="14"/>
      <c r="B6" s="14"/>
      <c r="C6" s="48"/>
      <c r="D6" s="9"/>
      <c r="E6" s="30"/>
      <c r="F6" s="45"/>
      <c r="G6" s="29"/>
      <c r="H6" s="22"/>
      <c r="I6" s="7"/>
      <c r="J6" s="24"/>
      <c r="K6" s="12"/>
      <c r="L6" s="2"/>
      <c r="M6" s="2"/>
      <c r="N6" s="2"/>
      <c r="O6" s="2"/>
      <c r="P6" s="2"/>
      <c r="Q6" s="2"/>
      <c r="R6" s="3"/>
      <c r="S6" s="3"/>
      <c r="T6" s="3"/>
      <c r="U6" s="3"/>
      <c r="V6" s="3"/>
      <c r="W6" s="13"/>
      <c r="X6" s="6"/>
      <c r="Y6" s="10"/>
      <c r="Z6" s="3"/>
      <c r="AA6" s="11"/>
      <c r="AB6" s="44"/>
      <c r="AC6" s="12"/>
      <c r="AD6" s="2"/>
      <c r="AE6" s="2"/>
      <c r="AF6" s="2"/>
      <c r="AG6" s="3"/>
      <c r="AH6" s="3"/>
      <c r="AI6" s="3"/>
      <c r="AJ6" s="3"/>
      <c r="AK6" s="3"/>
      <c r="AL6" s="3"/>
      <c r="AM6" s="6"/>
      <c r="AN6" s="10"/>
      <c r="AO6" s="3"/>
      <c r="AP6" s="11"/>
      <c r="AQ6" s="44"/>
      <c r="AR6" s="12"/>
      <c r="AS6" s="2"/>
      <c r="AT6" s="2"/>
      <c r="AU6" s="3"/>
      <c r="AV6" s="3"/>
      <c r="AW6" s="3"/>
      <c r="AX6" s="3"/>
      <c r="AY6" s="3"/>
      <c r="AZ6" s="3"/>
      <c r="BA6" s="6"/>
      <c r="BB6" s="10"/>
      <c r="BC6" s="3"/>
      <c r="BD6" s="33"/>
      <c r="BE6" s="44"/>
      <c r="BF6" s="12"/>
      <c r="BG6" s="2"/>
      <c r="BH6" s="2"/>
      <c r="BI6" s="3"/>
      <c r="BJ6" s="3"/>
      <c r="BK6" s="3"/>
      <c r="BL6" s="3"/>
      <c r="BM6" s="3"/>
      <c r="BN6" s="3"/>
      <c r="BO6" s="6"/>
      <c r="BP6" s="10"/>
      <c r="BQ6" s="3"/>
      <c r="BR6" s="11"/>
      <c r="BS6" s="44"/>
      <c r="BT6" s="12"/>
      <c r="BU6" s="2"/>
      <c r="BV6" s="2"/>
      <c r="BW6" s="3"/>
      <c r="BX6" s="3"/>
      <c r="BY6" s="3"/>
      <c r="BZ6" s="3"/>
      <c r="CA6" s="3"/>
      <c r="CB6" s="3"/>
      <c r="CC6" s="6"/>
      <c r="CD6" s="10"/>
      <c r="CE6" s="3"/>
      <c r="CF6" s="11"/>
      <c r="CG6" s="44"/>
      <c r="CH6" s="12"/>
      <c r="CI6" s="2"/>
      <c r="CJ6" s="3"/>
      <c r="CK6" s="3"/>
      <c r="CL6" s="3"/>
      <c r="CM6" s="3"/>
      <c r="CN6" s="3"/>
      <c r="CO6" s="6"/>
      <c r="CP6" s="10"/>
      <c r="CQ6" s="3"/>
      <c r="CR6" s="11"/>
      <c r="CS6" s="12"/>
      <c r="CT6" s="2"/>
      <c r="CU6" s="3"/>
      <c r="CV6" s="3"/>
      <c r="CW6" s="3"/>
      <c r="CX6" s="3"/>
      <c r="CY6" s="3"/>
      <c r="CZ6" s="6"/>
      <c r="DA6" s="10"/>
      <c r="DB6" s="3"/>
      <c r="DC6" s="11"/>
      <c r="DD6" s="12"/>
      <c r="DE6" s="2"/>
      <c r="DF6" s="3"/>
      <c r="DG6" s="3"/>
      <c r="DH6" s="3"/>
      <c r="DI6" s="3"/>
      <c r="DJ6" s="3"/>
      <c r="DK6" s="6"/>
      <c r="DL6" s="10"/>
      <c r="DM6" s="3"/>
      <c r="DN6" s="11"/>
    </row>
    <row r="7" spans="1:118" ht="15" x14ac:dyDescent="0.2">
      <c r="A7" s="14">
        <v>1</v>
      </c>
      <c r="B7" s="14">
        <v>1</v>
      </c>
      <c r="C7" s="8" t="s">
        <v>56</v>
      </c>
      <c r="D7" s="31" t="s">
        <v>32</v>
      </c>
      <c r="E7" s="30" t="s">
        <v>33</v>
      </c>
      <c r="F7" s="45">
        <f xml:space="preserve"> AB7+AQ7+BE7+BS7+CG7</f>
        <v>444.06338100539085</v>
      </c>
      <c r="G7" s="29">
        <f>H7+I7+J7</f>
        <v>252.97</v>
      </c>
      <c r="H7" s="22">
        <f>X7+AM7+BA7+BO7+CC7+CO7+CZ7+DK7</f>
        <v>200.97</v>
      </c>
      <c r="I7" s="7">
        <f>Z7+AO7+BC7+BQ7+CE7+CQ7+DB7+DM7</f>
        <v>0</v>
      </c>
      <c r="J7" s="24">
        <f>R7+AG7+AU7+BI7+BW7+CJ7+CU7+DF7</f>
        <v>52</v>
      </c>
      <c r="K7" s="12">
        <v>42.76</v>
      </c>
      <c r="L7" s="2"/>
      <c r="M7" s="2"/>
      <c r="N7" s="2"/>
      <c r="O7" s="2"/>
      <c r="P7" s="2"/>
      <c r="Q7" s="2"/>
      <c r="R7" s="3">
        <v>20</v>
      </c>
      <c r="S7" s="3"/>
      <c r="T7" s="3"/>
      <c r="U7" s="3"/>
      <c r="V7" s="3"/>
      <c r="W7" s="13"/>
      <c r="X7" s="6">
        <f>K7+L7+M7+N7+O7+P7+Q7</f>
        <v>42.76</v>
      </c>
      <c r="Y7" s="10">
        <f>R7</f>
        <v>20</v>
      </c>
      <c r="Z7" s="3">
        <f>(S7*5)+(T7*10)+(U7*15)+(V7*10)+(W7*20)</f>
        <v>0</v>
      </c>
      <c r="AA7" s="33">
        <f>X7+Y7+Z7</f>
        <v>62.76</v>
      </c>
      <c r="AB7" s="44">
        <f>(MIN(AA$5:AA$41)/AA7)*100</f>
        <v>72.578075207138298</v>
      </c>
      <c r="AC7" s="12">
        <v>42.95</v>
      </c>
      <c r="AD7" s="2"/>
      <c r="AE7" s="2"/>
      <c r="AF7" s="2"/>
      <c r="AG7" s="3">
        <v>20</v>
      </c>
      <c r="AH7" s="3"/>
      <c r="AI7" s="3"/>
      <c r="AJ7" s="3"/>
      <c r="AK7" s="3"/>
      <c r="AL7" s="3"/>
      <c r="AM7" s="6">
        <f>AC7+AD7+AE7+AF7</f>
        <v>42.95</v>
      </c>
      <c r="AN7" s="10">
        <f>AG7</f>
        <v>20</v>
      </c>
      <c r="AO7" s="3">
        <f>(AH7*5)+(AI7*10)+(AJ7*15)+(AK7*10)+(AL7*20)</f>
        <v>0</v>
      </c>
      <c r="AP7" s="11">
        <f>AM7+AN7+AO7</f>
        <v>62.95</v>
      </c>
      <c r="AQ7" s="44">
        <f>(MIN(AP$5:AP$41)/AP7)*100</f>
        <v>71.485305798252568</v>
      </c>
      <c r="AR7" s="12">
        <v>42.36</v>
      </c>
      <c r="AS7" s="2"/>
      <c r="AT7" s="2"/>
      <c r="AU7" s="3">
        <v>1</v>
      </c>
      <c r="AV7" s="3"/>
      <c r="AW7" s="3"/>
      <c r="AX7" s="3"/>
      <c r="AY7" s="3"/>
      <c r="AZ7" s="3"/>
      <c r="BA7" s="6">
        <f>AR7+AS7+AT7</f>
        <v>42.36</v>
      </c>
      <c r="BB7" s="10">
        <f>AU7</f>
        <v>1</v>
      </c>
      <c r="BC7" s="3">
        <f>(AV7*5)+(AW7*10)+(AX7*15)+(AY7*10)+(AZ7*20)</f>
        <v>0</v>
      </c>
      <c r="BD7" s="11">
        <f>BA7+BB7+BC7</f>
        <v>43.36</v>
      </c>
      <c r="BE7" s="44">
        <f>(MIN(BD$5:BD$41)/BD7)*100</f>
        <v>100</v>
      </c>
      <c r="BF7" s="12">
        <v>45.34</v>
      </c>
      <c r="BG7" s="2"/>
      <c r="BH7" s="2"/>
      <c r="BI7" s="3">
        <v>4</v>
      </c>
      <c r="BJ7" s="3"/>
      <c r="BK7" s="3"/>
      <c r="BL7" s="3"/>
      <c r="BM7" s="3"/>
      <c r="BN7" s="3"/>
      <c r="BO7" s="6">
        <f>BF7+BG7+BH7</f>
        <v>45.34</v>
      </c>
      <c r="BP7" s="10">
        <f>BI7</f>
        <v>4</v>
      </c>
      <c r="BQ7" s="3">
        <f>(BJ7*5)+(BK7*10)+(BL7*15)+(BM7*10)+(BN7*20)</f>
        <v>0</v>
      </c>
      <c r="BR7" s="33">
        <f>BO7+BP7+BQ7</f>
        <v>49.34</v>
      </c>
      <c r="BS7" s="44">
        <f>(MIN(BR$5:BR$41)/BR7)*100</f>
        <v>100</v>
      </c>
      <c r="BT7" s="12">
        <v>27.56</v>
      </c>
      <c r="BU7" s="2"/>
      <c r="BV7" s="2"/>
      <c r="BW7" s="3">
        <v>7</v>
      </c>
      <c r="BX7" s="3"/>
      <c r="BY7" s="3"/>
      <c r="BZ7" s="3"/>
      <c r="CA7" s="3"/>
      <c r="CB7" s="3"/>
      <c r="CC7" s="6">
        <f>BT7+BU7+BV7</f>
        <v>27.56</v>
      </c>
      <c r="CD7" s="10">
        <f>BW7</f>
        <v>7</v>
      </c>
      <c r="CE7" s="3">
        <f>(BX7*5)+(BY7*10)+(BZ7*15)+(CA7*10)+(CB7*20)</f>
        <v>0</v>
      </c>
      <c r="CF7" s="11">
        <f>CC7+CD7+CE7</f>
        <v>34.56</v>
      </c>
      <c r="CG7" s="44">
        <f>(MIN(CF$5:CF$41)/CF7)*100</f>
        <v>100</v>
      </c>
      <c r="CH7" s="12"/>
      <c r="CI7" s="2"/>
      <c r="CJ7" s="3"/>
      <c r="CK7" s="3"/>
      <c r="CL7" s="3"/>
      <c r="CM7" s="3"/>
      <c r="CN7" s="3"/>
      <c r="CO7" s="6">
        <f>CH7+CI7</f>
        <v>0</v>
      </c>
      <c r="CP7" s="10">
        <f>CI7</f>
        <v>0</v>
      </c>
      <c r="CQ7" s="3">
        <f>(CK7*3)+(CL7*5)+(CM7*5)+(CN7*20)</f>
        <v>0</v>
      </c>
      <c r="CR7" s="11">
        <f>CO7+CP7+CQ7</f>
        <v>0</v>
      </c>
      <c r="CS7" s="12"/>
      <c r="CT7" s="2"/>
      <c r="CU7" s="3"/>
      <c r="CV7" s="3"/>
      <c r="CW7" s="3"/>
      <c r="CX7" s="3"/>
      <c r="CY7" s="3"/>
      <c r="CZ7" s="6">
        <f>CS7+CT7</f>
        <v>0</v>
      </c>
      <c r="DA7" s="10">
        <f>CT7</f>
        <v>0</v>
      </c>
      <c r="DB7" s="3">
        <f>(CV7*3)+(CW7*5)+(CX7*5)+(CY7*20)</f>
        <v>0</v>
      </c>
      <c r="DC7" s="11">
        <f>CZ7+DA7+DB7</f>
        <v>0</v>
      </c>
      <c r="DD7" s="12"/>
      <c r="DE7" s="2"/>
      <c r="DF7" s="3"/>
      <c r="DG7" s="3"/>
      <c r="DH7" s="3"/>
      <c r="DI7" s="3"/>
      <c r="DJ7" s="3"/>
      <c r="DK7" s="6">
        <f>DD7+DE7</f>
        <v>0</v>
      </c>
      <c r="DL7" s="10">
        <f>DE7</f>
        <v>0</v>
      </c>
      <c r="DM7" s="3">
        <f>(DG7*3)+(DH7*5)+(DI7*5)+(DJ7*20)</f>
        <v>0</v>
      </c>
      <c r="DN7" s="11">
        <f>DK7+DL7+DM7</f>
        <v>0</v>
      </c>
    </row>
    <row r="8" spans="1:118" ht="15" x14ac:dyDescent="0.2">
      <c r="A8" s="14">
        <v>4</v>
      </c>
      <c r="B8" s="14">
        <v>2</v>
      </c>
      <c r="C8" s="8" t="s">
        <v>71</v>
      </c>
      <c r="D8" s="31" t="s">
        <v>32</v>
      </c>
      <c r="E8" s="30" t="s">
        <v>33</v>
      </c>
      <c r="F8" s="45">
        <f xml:space="preserve"> AB8+AQ8+BE8+BS8+CG8</f>
        <v>356.9408862322806</v>
      </c>
      <c r="G8" s="29">
        <f>H8+I8+J8</f>
        <v>372.23</v>
      </c>
      <c r="H8" s="22">
        <f>X8+AM8+BA8+BO8+CC8+CO8+CZ8+DK8</f>
        <v>222.23000000000002</v>
      </c>
      <c r="I8" s="7">
        <f>Z8+AO8+BC8+BQ8+CE8+CQ8+DB8+DM8</f>
        <v>0</v>
      </c>
      <c r="J8" s="24">
        <f>R8+AG8+AU8+BI8+BW8+CJ8+CU8+DF8</f>
        <v>150</v>
      </c>
      <c r="K8" s="12">
        <v>53.16</v>
      </c>
      <c r="L8" s="2"/>
      <c r="M8" s="2"/>
      <c r="N8" s="2"/>
      <c r="O8" s="2"/>
      <c r="P8" s="2"/>
      <c r="Q8" s="2"/>
      <c r="R8" s="3">
        <v>110</v>
      </c>
      <c r="S8" s="3"/>
      <c r="T8" s="3"/>
      <c r="U8" s="3"/>
      <c r="V8" s="3"/>
      <c r="W8" s="13"/>
      <c r="X8" s="6">
        <f>K8+L8+M8+N8+O8+P8+Q8</f>
        <v>53.16</v>
      </c>
      <c r="Y8" s="10">
        <f>R8</f>
        <v>110</v>
      </c>
      <c r="Z8" s="3">
        <f>(S8*5)+(T8*10)+(U8*15)+(V8*10)+(W8*20)</f>
        <v>0</v>
      </c>
      <c r="AA8" s="33">
        <f>X8+Y8+Z8</f>
        <v>163.16</v>
      </c>
      <c r="AB8" s="44">
        <f>(MIN(AA$5:AA$41)/AA8)*100</f>
        <v>27.917381711203724</v>
      </c>
      <c r="AC8" s="12">
        <v>48.74</v>
      </c>
      <c r="AD8" s="2"/>
      <c r="AE8" s="2"/>
      <c r="AF8" s="2"/>
      <c r="AG8" s="3">
        <v>6</v>
      </c>
      <c r="AH8" s="3"/>
      <c r="AI8" s="3"/>
      <c r="AJ8" s="3"/>
      <c r="AK8" s="3"/>
      <c r="AL8" s="3"/>
      <c r="AM8" s="6">
        <f>AC8+AD8+AE8+AF8</f>
        <v>48.74</v>
      </c>
      <c r="AN8" s="10">
        <f>AG8</f>
        <v>6</v>
      </c>
      <c r="AO8" s="3">
        <f>(AH8*5)+(AI8*10)+(AJ8*15)+(AK8*10)+(AL8*20)</f>
        <v>0</v>
      </c>
      <c r="AP8" s="11">
        <f>AM8+AN8+AO8</f>
        <v>54.74</v>
      </c>
      <c r="AQ8" s="44">
        <f>(MIN(AP$5:AP$41)/AP8)*100</f>
        <v>82.206795761782971</v>
      </c>
      <c r="AR8" s="12">
        <v>37.909999999999997</v>
      </c>
      <c r="AS8" s="2"/>
      <c r="AT8" s="2"/>
      <c r="AU8" s="3">
        <v>17</v>
      </c>
      <c r="AV8" s="3"/>
      <c r="AW8" s="3"/>
      <c r="AX8" s="3"/>
      <c r="AY8" s="3"/>
      <c r="AZ8" s="3"/>
      <c r="BA8" s="6">
        <f>AR8+AS8+AT8</f>
        <v>37.909999999999997</v>
      </c>
      <c r="BB8" s="10">
        <f>AU8</f>
        <v>17</v>
      </c>
      <c r="BC8" s="3">
        <f>(AV8*5)+(AW8*10)+(AX8*15)+(AY8*10)+(AZ8*20)</f>
        <v>0</v>
      </c>
      <c r="BD8" s="11">
        <f>BA8+BB8+BC8</f>
        <v>54.91</v>
      </c>
      <c r="BE8" s="44">
        <f>(MIN(BD$5:BD$41)/BD8)*100</f>
        <v>78.965580040065561</v>
      </c>
      <c r="BF8" s="12">
        <v>46.72</v>
      </c>
      <c r="BG8" s="2"/>
      <c r="BH8" s="2"/>
      <c r="BI8" s="3">
        <v>5</v>
      </c>
      <c r="BJ8" s="3"/>
      <c r="BK8" s="3"/>
      <c r="BL8" s="3"/>
      <c r="BM8" s="3"/>
      <c r="BN8" s="3"/>
      <c r="BO8" s="6">
        <f>BF8+BG8+BH8</f>
        <v>46.72</v>
      </c>
      <c r="BP8" s="10">
        <f>BI8</f>
        <v>5</v>
      </c>
      <c r="BQ8" s="3">
        <f>(BJ8*5)+(BK8*10)+(BL8*15)+(BM8*10)+(BN8*20)</f>
        <v>0</v>
      </c>
      <c r="BR8" s="33">
        <f>BO8+BP8+BQ8</f>
        <v>51.72</v>
      </c>
      <c r="BS8" s="44">
        <f>(MIN(BR$5:BR$41)/BR8)*100</f>
        <v>95.398298530549113</v>
      </c>
      <c r="BT8" s="12">
        <v>35.700000000000003</v>
      </c>
      <c r="BU8" s="2"/>
      <c r="BV8" s="2"/>
      <c r="BW8" s="3">
        <v>12</v>
      </c>
      <c r="BX8" s="3"/>
      <c r="BY8" s="3"/>
      <c r="BZ8" s="3"/>
      <c r="CA8" s="3"/>
      <c r="CB8" s="3"/>
      <c r="CC8" s="6">
        <f>BT8+BU8+BV8</f>
        <v>35.700000000000003</v>
      </c>
      <c r="CD8" s="10">
        <f>BW8</f>
        <v>12</v>
      </c>
      <c r="CE8" s="3">
        <f>(BX8*5)+(BY8*10)+(BZ8*15)+(CA8*10)+(CB8*20)</f>
        <v>0</v>
      </c>
      <c r="CF8" s="11">
        <f>CC8+CD8+CE8</f>
        <v>47.7</v>
      </c>
      <c r="CG8" s="44">
        <f>(MIN(CF$5:CF$41)/CF8)*100</f>
        <v>72.452830188679243</v>
      </c>
      <c r="CH8" s="12"/>
      <c r="CI8" s="2"/>
      <c r="CJ8" s="3"/>
      <c r="CK8" s="3"/>
      <c r="CL8" s="3"/>
      <c r="CM8" s="3"/>
      <c r="CN8" s="3"/>
      <c r="CO8" s="6">
        <f>CH8+CI8</f>
        <v>0</v>
      </c>
      <c r="CP8" s="10">
        <f>CI8</f>
        <v>0</v>
      </c>
      <c r="CQ8" s="3">
        <f>(CK8*3)+(CL8*5)+(CM8*5)+(CN8*20)</f>
        <v>0</v>
      </c>
      <c r="CR8" s="11">
        <f>CO8+CP8+CQ8</f>
        <v>0</v>
      </c>
      <c r="CS8" s="12"/>
      <c r="CT8" s="2"/>
      <c r="CU8" s="3"/>
      <c r="CV8" s="3"/>
      <c r="CW8" s="3"/>
      <c r="CX8" s="3"/>
      <c r="CY8" s="3"/>
      <c r="CZ8" s="6">
        <f>CS8+CT8</f>
        <v>0</v>
      </c>
      <c r="DA8" s="10">
        <f>CT8</f>
        <v>0</v>
      </c>
      <c r="DB8" s="3">
        <f>(CV8*3)+(CW8*5)+(CX8*5)+(CY8*20)</f>
        <v>0</v>
      </c>
      <c r="DC8" s="11">
        <f>CZ8+DA8+DB8</f>
        <v>0</v>
      </c>
      <c r="DD8" s="12"/>
      <c r="DE8" s="2"/>
      <c r="DF8" s="3"/>
      <c r="DG8" s="3"/>
      <c r="DH8" s="3"/>
      <c r="DI8" s="3"/>
      <c r="DJ8" s="3"/>
      <c r="DK8" s="6">
        <f>DD8+DE8</f>
        <v>0</v>
      </c>
      <c r="DL8" s="10">
        <f>DE8</f>
        <v>0</v>
      </c>
      <c r="DM8" s="3">
        <f>(DG8*3)+(DH8*5)+(DI8*5)+(DJ8*20)</f>
        <v>0</v>
      </c>
      <c r="DN8" s="11">
        <f>DK8+DL8+DM8</f>
        <v>0</v>
      </c>
    </row>
    <row r="9" spans="1:118" ht="15" x14ac:dyDescent="0.2">
      <c r="A9" s="14">
        <v>5</v>
      </c>
      <c r="B9" s="14">
        <v>3</v>
      </c>
      <c r="C9" s="8" t="s">
        <v>67</v>
      </c>
      <c r="D9" s="31" t="s">
        <v>32</v>
      </c>
      <c r="E9" s="30" t="s">
        <v>33</v>
      </c>
      <c r="F9" s="45">
        <f xml:space="preserve"> AB9+AQ9+BE9+BS9+CG9</f>
        <v>355.95032353646332</v>
      </c>
      <c r="G9" s="29">
        <f>H9+I9+J9</f>
        <v>316</v>
      </c>
      <c r="H9" s="22">
        <f>X9+AM9+BA9+BO9+CC9+CO9+CZ9+DK9</f>
        <v>238</v>
      </c>
      <c r="I9" s="7">
        <f>Z9+AO9+BC9+BQ9+CE9+CQ9+DB9+DM9</f>
        <v>0</v>
      </c>
      <c r="J9" s="24">
        <f>R9+AG9+AU9+BI9+BW9+CJ9+CU9+DF9</f>
        <v>78</v>
      </c>
      <c r="K9" s="12">
        <v>38.58</v>
      </c>
      <c r="L9" s="2"/>
      <c r="M9" s="2"/>
      <c r="N9" s="2"/>
      <c r="O9" s="2"/>
      <c r="P9" s="2"/>
      <c r="Q9" s="2"/>
      <c r="R9" s="3">
        <v>20</v>
      </c>
      <c r="S9" s="3"/>
      <c r="T9" s="3"/>
      <c r="U9" s="3"/>
      <c r="V9" s="3"/>
      <c r="W9" s="13"/>
      <c r="X9" s="6">
        <f>K9+L9+M9+N9+O9+P9+Q9</f>
        <v>38.58</v>
      </c>
      <c r="Y9" s="10">
        <f>R9</f>
        <v>20</v>
      </c>
      <c r="Z9" s="3">
        <f>(S9*5)+(T9*10)+(U9*15)+(V9*10)+(W9*20)</f>
        <v>0</v>
      </c>
      <c r="AA9" s="33">
        <f>X9+Y9+Z9</f>
        <v>58.58</v>
      </c>
      <c r="AB9" s="44">
        <f>(MIN(AA$5:AA$41)/AA9)*100</f>
        <v>77.756913622396723</v>
      </c>
      <c r="AC9" s="12">
        <v>45.19</v>
      </c>
      <c r="AD9" s="2"/>
      <c r="AE9" s="2"/>
      <c r="AF9" s="2"/>
      <c r="AG9" s="3">
        <v>37</v>
      </c>
      <c r="AH9" s="3"/>
      <c r="AI9" s="3"/>
      <c r="AJ9" s="3"/>
      <c r="AK9" s="3"/>
      <c r="AL9" s="3"/>
      <c r="AM9" s="6">
        <f>AC9+AD9+AE9+AF9</f>
        <v>45.19</v>
      </c>
      <c r="AN9" s="10">
        <f>AG9</f>
        <v>37</v>
      </c>
      <c r="AO9" s="3">
        <f>(AH9*5)+(AI9*10)+(AJ9*15)+(AK9*10)+(AL9*20)</f>
        <v>0</v>
      </c>
      <c r="AP9" s="11">
        <f>AM9+AN9+AO9</f>
        <v>82.19</v>
      </c>
      <c r="AQ9" s="44">
        <f>(MIN(AP$5:AP$41)/AP9)*100</f>
        <v>54.751186275702644</v>
      </c>
      <c r="AR9" s="12">
        <v>54.72</v>
      </c>
      <c r="AS9" s="2"/>
      <c r="AT9" s="2"/>
      <c r="AU9" s="3">
        <v>17</v>
      </c>
      <c r="AV9" s="3"/>
      <c r="AW9" s="3"/>
      <c r="AX9" s="3"/>
      <c r="AY9" s="3"/>
      <c r="AZ9" s="3"/>
      <c r="BA9" s="6">
        <f>AR9+AS9+AT9</f>
        <v>54.72</v>
      </c>
      <c r="BB9" s="10">
        <f>AU9</f>
        <v>17</v>
      </c>
      <c r="BC9" s="3">
        <f>(AV9*5)+(AW9*10)+(AX9*15)+(AY9*10)+(AZ9*20)</f>
        <v>0</v>
      </c>
      <c r="BD9" s="11">
        <f>BA9+BB9+BC9</f>
        <v>71.72</v>
      </c>
      <c r="BE9" s="44">
        <f>(MIN(BD$5:BD$41)/BD9)*100</f>
        <v>60.457334076965971</v>
      </c>
      <c r="BF9" s="12">
        <v>62.2</v>
      </c>
      <c r="BG9" s="2"/>
      <c r="BH9" s="2"/>
      <c r="BI9" s="3">
        <v>0</v>
      </c>
      <c r="BJ9" s="3"/>
      <c r="BK9" s="3"/>
      <c r="BL9" s="3"/>
      <c r="BM9" s="3"/>
      <c r="BN9" s="3"/>
      <c r="BO9" s="6">
        <f>BF9+BG9+BH9</f>
        <v>62.2</v>
      </c>
      <c r="BP9" s="10">
        <f>BI9</f>
        <v>0</v>
      </c>
      <c r="BQ9" s="3">
        <f>(BJ9*5)+(BK9*10)+(BL9*15)+(BM9*10)+(BN9*20)</f>
        <v>0</v>
      </c>
      <c r="BR9" s="33">
        <f>BO9+BP9+BQ9</f>
        <v>62.2</v>
      </c>
      <c r="BS9" s="44">
        <f>(MIN(BR$5:BR$41)/BR9)*100</f>
        <v>79.324758842443728</v>
      </c>
      <c r="BT9" s="12">
        <v>37.31</v>
      </c>
      <c r="BU9" s="2"/>
      <c r="BV9" s="2"/>
      <c r="BW9" s="3">
        <v>4</v>
      </c>
      <c r="BX9" s="3"/>
      <c r="BY9" s="3"/>
      <c r="BZ9" s="3"/>
      <c r="CA9" s="3"/>
      <c r="CB9" s="3"/>
      <c r="CC9" s="6">
        <f>BT9+BU9+BV9</f>
        <v>37.31</v>
      </c>
      <c r="CD9" s="10">
        <f>BW9</f>
        <v>4</v>
      </c>
      <c r="CE9" s="3">
        <f>(BX9*5)+(BY9*10)+(BZ9*15)+(CA9*10)+(CB9*20)</f>
        <v>0</v>
      </c>
      <c r="CF9" s="11">
        <f>CC9+CD9+CE9</f>
        <v>41.31</v>
      </c>
      <c r="CG9" s="44">
        <f>(MIN(CF$5:CF$41)/CF9)*100</f>
        <v>83.66013071895425</v>
      </c>
      <c r="CH9" s="12"/>
      <c r="CI9" s="2"/>
      <c r="CJ9" s="3"/>
      <c r="CK9" s="3"/>
      <c r="CL9" s="3"/>
      <c r="CM9" s="3"/>
      <c r="CN9" s="3"/>
      <c r="CO9" s="6">
        <f>CH9+CI9</f>
        <v>0</v>
      </c>
      <c r="CP9" s="10">
        <f>CI9</f>
        <v>0</v>
      </c>
      <c r="CQ9" s="3">
        <f>(CK9*3)+(CL9*5)+(CM9*5)+(CN9*20)</f>
        <v>0</v>
      </c>
      <c r="CR9" s="11">
        <f>CO9+CP9+CQ9</f>
        <v>0</v>
      </c>
      <c r="CS9" s="12"/>
      <c r="CT9" s="2"/>
      <c r="CU9" s="3"/>
      <c r="CV9" s="3"/>
      <c r="CW9" s="3"/>
      <c r="CX9" s="3"/>
      <c r="CY9" s="3"/>
      <c r="CZ9" s="6">
        <f>CS9+CT9</f>
        <v>0</v>
      </c>
      <c r="DA9" s="10">
        <f>CT9</f>
        <v>0</v>
      </c>
      <c r="DB9" s="3">
        <f>(CV9*3)+(CW9*5)+(CX9*5)+(CY9*20)</f>
        <v>0</v>
      </c>
      <c r="DC9" s="11">
        <f>CZ9+DA9+DB9</f>
        <v>0</v>
      </c>
      <c r="DD9" s="12"/>
      <c r="DE9" s="2"/>
      <c r="DF9" s="3"/>
      <c r="DG9" s="3"/>
      <c r="DH9" s="3"/>
      <c r="DI9" s="3"/>
      <c r="DJ9" s="3"/>
      <c r="DK9" s="6">
        <f>DD9+DE9</f>
        <v>0</v>
      </c>
      <c r="DL9" s="10">
        <f>DE9</f>
        <v>0</v>
      </c>
      <c r="DM9" s="3">
        <f>(DG9*3)+(DH9*5)+(DI9*5)+(DJ9*20)</f>
        <v>0</v>
      </c>
      <c r="DN9" s="11">
        <f>DK9+DL9+DM9</f>
        <v>0</v>
      </c>
    </row>
    <row r="10" spans="1:118" ht="15" x14ac:dyDescent="0.2">
      <c r="A10" s="14">
        <v>6</v>
      </c>
      <c r="B10" s="14">
        <v>4</v>
      </c>
      <c r="C10" s="8" t="s">
        <v>41</v>
      </c>
      <c r="D10" s="31" t="s">
        <v>32</v>
      </c>
      <c r="E10" s="30" t="s">
        <v>33</v>
      </c>
      <c r="F10" s="45">
        <f xml:space="preserve"> AB10+AQ10+BE10+BS10+CG10</f>
        <v>336.82405297739018</v>
      </c>
      <c r="G10" s="29">
        <f>H10+I10+J10</f>
        <v>376.53</v>
      </c>
      <c r="H10" s="22">
        <f>X10+AM10+BA10+BO10+CC10+CO10+CZ10+DK10</f>
        <v>230.53</v>
      </c>
      <c r="I10" s="7">
        <f>Z10+AO10+BC10+BQ10+CE10+CQ10+DB10+DM10</f>
        <v>0</v>
      </c>
      <c r="J10" s="24">
        <f>R10+AG10+AU10+BI10+BW10+CJ10+CU10+DF10</f>
        <v>146</v>
      </c>
      <c r="K10" s="12">
        <v>29.43</v>
      </c>
      <c r="L10" s="2"/>
      <c r="M10" s="2"/>
      <c r="N10" s="2"/>
      <c r="O10" s="2"/>
      <c r="P10" s="2"/>
      <c r="Q10" s="2"/>
      <c r="R10" s="3">
        <v>100</v>
      </c>
      <c r="S10" s="3"/>
      <c r="T10" s="3"/>
      <c r="U10" s="3"/>
      <c r="V10" s="3"/>
      <c r="W10" s="13"/>
      <c r="X10" s="6">
        <f>K10+L10+M10+N10+O10+P10+Q10</f>
        <v>29.43</v>
      </c>
      <c r="Y10" s="10">
        <f>R10</f>
        <v>100</v>
      </c>
      <c r="Z10" s="3">
        <f>(S10*5)+(T10*10)+(U10*15)+(V10*10)+(W10*20)</f>
        <v>0</v>
      </c>
      <c r="AA10" s="33">
        <f>X10+Y10+Z10</f>
        <v>129.43</v>
      </c>
      <c r="AB10" s="44">
        <f>(MIN(AA$5:AA$41)/AA10)*100</f>
        <v>35.192768291740705</v>
      </c>
      <c r="AC10" s="12">
        <v>36.28</v>
      </c>
      <c r="AD10" s="2"/>
      <c r="AE10" s="2"/>
      <c r="AF10" s="2"/>
      <c r="AG10" s="3">
        <v>28</v>
      </c>
      <c r="AH10" s="3"/>
      <c r="AI10" s="3"/>
      <c r="AJ10" s="3"/>
      <c r="AK10" s="3"/>
      <c r="AL10" s="3"/>
      <c r="AM10" s="6">
        <f>AC10+AD10+AE10+AF10</f>
        <v>36.28</v>
      </c>
      <c r="AN10" s="10">
        <f>AG10</f>
        <v>28</v>
      </c>
      <c r="AO10" s="3">
        <f>(AH10*5)+(AI10*10)+(AJ10*15)+(AK10*10)+(AL10*20)</f>
        <v>0</v>
      </c>
      <c r="AP10" s="11">
        <f>AM10+AN10+AO10</f>
        <v>64.28</v>
      </c>
      <c r="AQ10" s="44">
        <f>(MIN(AP$5:AP$41)/AP10)*100</f>
        <v>70.006222775357813</v>
      </c>
      <c r="AR10" s="12">
        <v>75.290000000000006</v>
      </c>
      <c r="AS10" s="2"/>
      <c r="AT10" s="2"/>
      <c r="AU10" s="3">
        <v>17</v>
      </c>
      <c r="AV10" s="3"/>
      <c r="AW10" s="3"/>
      <c r="AX10" s="3"/>
      <c r="AY10" s="3"/>
      <c r="AZ10" s="3"/>
      <c r="BA10" s="6">
        <f>AR10+AS10+AT10</f>
        <v>75.290000000000006</v>
      </c>
      <c r="BB10" s="10">
        <f>AU10</f>
        <v>17</v>
      </c>
      <c r="BC10" s="3">
        <f>(AV10*5)+(AW10*10)+(AX10*15)+(AY10*10)+(AZ10*20)</f>
        <v>0</v>
      </c>
      <c r="BD10" s="11">
        <f>BA10+BB10+BC10</f>
        <v>92.29</v>
      </c>
      <c r="BE10" s="44">
        <f>(MIN(BD$5:BD$41)/BD10)*100</f>
        <v>46.982338281503949</v>
      </c>
      <c r="BF10" s="12">
        <v>52.12</v>
      </c>
      <c r="BG10" s="2"/>
      <c r="BH10" s="2"/>
      <c r="BI10" s="3">
        <v>0</v>
      </c>
      <c r="BJ10" s="3"/>
      <c r="BK10" s="3"/>
      <c r="BL10" s="3"/>
      <c r="BM10" s="3"/>
      <c r="BN10" s="3"/>
      <c r="BO10" s="6">
        <f>BF10+BG10+BH10</f>
        <v>52.12</v>
      </c>
      <c r="BP10" s="10">
        <f>BI10</f>
        <v>0</v>
      </c>
      <c r="BQ10" s="3">
        <f>(BJ10*5)+(BK10*10)+(BL10*15)+(BM10*10)+(BN10*20)</f>
        <v>0</v>
      </c>
      <c r="BR10" s="33">
        <f>BO10+BP10+BQ10</f>
        <v>52.12</v>
      </c>
      <c r="BS10" s="44">
        <f>(MIN(BR$5:BR$41)/BR10)*100</f>
        <v>94.666155026861105</v>
      </c>
      <c r="BT10" s="12">
        <v>37.409999999999997</v>
      </c>
      <c r="BU10" s="2"/>
      <c r="BV10" s="2"/>
      <c r="BW10" s="3">
        <v>1</v>
      </c>
      <c r="BX10" s="3"/>
      <c r="BY10" s="3"/>
      <c r="BZ10" s="3"/>
      <c r="CA10" s="3"/>
      <c r="CB10" s="3"/>
      <c r="CC10" s="6">
        <f>BT10+BU10+BV10</f>
        <v>37.409999999999997</v>
      </c>
      <c r="CD10" s="10">
        <f>BW10</f>
        <v>1</v>
      </c>
      <c r="CE10" s="3">
        <f>(BX10*5)+(BY10*10)+(BZ10*15)+(CA10*10)+(CB10*20)</f>
        <v>0</v>
      </c>
      <c r="CF10" s="11">
        <f>CC10+CD10+CE10</f>
        <v>38.409999999999997</v>
      </c>
      <c r="CG10" s="44">
        <f>(MIN(CF$5:CF$41)/CF10)*100</f>
        <v>89.976568601926601</v>
      </c>
      <c r="CH10" s="12"/>
      <c r="CI10" s="2"/>
      <c r="CJ10" s="3"/>
      <c r="CK10" s="3"/>
      <c r="CL10" s="3"/>
      <c r="CM10" s="3"/>
      <c r="CN10" s="3"/>
      <c r="CO10" s="6">
        <f>CH10+CI10</f>
        <v>0</v>
      </c>
      <c r="CP10" s="10">
        <f>CI10</f>
        <v>0</v>
      </c>
      <c r="CQ10" s="3">
        <f>(CK10*3)+(CL10*5)+(CM10*5)+(CN10*20)</f>
        <v>0</v>
      </c>
      <c r="CR10" s="11">
        <f>CO10+CP10+CQ10</f>
        <v>0</v>
      </c>
      <c r="CS10" s="12"/>
      <c r="CT10" s="2"/>
      <c r="CU10" s="3"/>
      <c r="CV10" s="3"/>
      <c r="CW10" s="3"/>
      <c r="CX10" s="3"/>
      <c r="CY10" s="3"/>
      <c r="CZ10" s="6">
        <f>CS10+CT10</f>
        <v>0</v>
      </c>
      <c r="DA10" s="10">
        <f>CT10</f>
        <v>0</v>
      </c>
      <c r="DB10" s="3">
        <f>(CV10*3)+(CW10*5)+(CX10*5)+(CY10*20)</f>
        <v>0</v>
      </c>
      <c r="DC10" s="11">
        <f>CZ10+DA10+DB10</f>
        <v>0</v>
      </c>
      <c r="DD10" s="12"/>
      <c r="DE10" s="2"/>
      <c r="DF10" s="3"/>
      <c r="DG10" s="3"/>
      <c r="DH10" s="3"/>
      <c r="DI10" s="3"/>
      <c r="DJ10" s="3"/>
      <c r="DK10" s="6">
        <f>DD10+DE10</f>
        <v>0</v>
      </c>
      <c r="DL10" s="10">
        <f>DE10</f>
        <v>0</v>
      </c>
      <c r="DM10" s="3">
        <f>(DG10*3)+(DH10*5)+(DI10*5)+(DJ10*20)</f>
        <v>0</v>
      </c>
      <c r="DN10" s="11">
        <f>DK10+DL10+DM10</f>
        <v>0</v>
      </c>
    </row>
    <row r="11" spans="1:118" ht="15" x14ac:dyDescent="0.2">
      <c r="A11" s="14">
        <v>12</v>
      </c>
      <c r="B11" s="14">
        <v>5</v>
      </c>
      <c r="C11" s="8" t="s">
        <v>76</v>
      </c>
      <c r="D11" s="31" t="s">
        <v>32</v>
      </c>
      <c r="E11" s="30" t="s">
        <v>33</v>
      </c>
      <c r="F11" s="45">
        <f xml:space="preserve"> AB11+AQ11+BE11+BS11+CG11</f>
        <v>291.1733306222319</v>
      </c>
      <c r="G11" s="29">
        <f>H11+I11+J11</f>
        <v>388.16999999999996</v>
      </c>
      <c r="H11" s="22">
        <f>X11+AM11+BA11+BO11+CC11+CO11+CZ11+DK11</f>
        <v>283.16999999999996</v>
      </c>
      <c r="I11" s="7">
        <f>Z11+AO11+BC11+BQ11+CE11+CQ11+DB11+DM11</f>
        <v>5</v>
      </c>
      <c r="J11" s="24">
        <f>R11+AG11+AU11+BI11+BW11+CJ11+CU11+DF11</f>
        <v>100</v>
      </c>
      <c r="K11" s="12">
        <v>53.74</v>
      </c>
      <c r="L11" s="2"/>
      <c r="M11" s="2"/>
      <c r="N11" s="2"/>
      <c r="O11" s="2"/>
      <c r="P11" s="2"/>
      <c r="Q11" s="2"/>
      <c r="R11" s="3">
        <v>50</v>
      </c>
      <c r="S11" s="3"/>
      <c r="T11" s="3"/>
      <c r="U11" s="3"/>
      <c r="V11" s="3"/>
      <c r="W11" s="13"/>
      <c r="X11" s="6">
        <f>K11+L11+M11+N11+O11+P11+Q11</f>
        <v>53.74</v>
      </c>
      <c r="Y11" s="10">
        <f>R11</f>
        <v>50</v>
      </c>
      <c r="Z11" s="3">
        <f>(S11*5)+(T11*10)+(U11*15)+(V11*10)+(W11*20)</f>
        <v>0</v>
      </c>
      <c r="AA11" s="33">
        <f>X11+Y11+Z11</f>
        <v>103.74000000000001</v>
      </c>
      <c r="AB11" s="44">
        <f>(MIN(AA$5:AA$41)/AA11)*100</f>
        <v>43.907846539425485</v>
      </c>
      <c r="AC11" s="12">
        <v>61.67</v>
      </c>
      <c r="AD11" s="2"/>
      <c r="AE11" s="2"/>
      <c r="AF11" s="2"/>
      <c r="AG11" s="3">
        <v>12</v>
      </c>
      <c r="AH11" s="3">
        <v>1</v>
      </c>
      <c r="AI11" s="3"/>
      <c r="AJ11" s="3"/>
      <c r="AK11" s="3"/>
      <c r="AL11" s="3"/>
      <c r="AM11" s="6">
        <f>AC11+AD11+AE11+AF11</f>
        <v>61.67</v>
      </c>
      <c r="AN11" s="10">
        <f>AG11</f>
        <v>12</v>
      </c>
      <c r="AO11" s="3">
        <f>(AH11*5)+(AI11*10)+(AJ11*15)+(AK11*10)+(AL11*20)</f>
        <v>5</v>
      </c>
      <c r="AP11" s="11">
        <f>AM11+AN11+AO11</f>
        <v>78.67</v>
      </c>
      <c r="AQ11" s="44">
        <f>(MIN(AP$5:AP$41)/AP11)*100</f>
        <v>57.200966060760138</v>
      </c>
      <c r="AR11" s="12">
        <v>43.3</v>
      </c>
      <c r="AS11" s="2"/>
      <c r="AT11" s="2"/>
      <c r="AU11" s="3">
        <v>20</v>
      </c>
      <c r="AV11" s="3"/>
      <c r="AW11" s="3"/>
      <c r="AX11" s="3"/>
      <c r="AY11" s="3"/>
      <c r="AZ11" s="3"/>
      <c r="BA11" s="6">
        <f>AR11+AS11+AT11</f>
        <v>43.3</v>
      </c>
      <c r="BB11" s="10">
        <f>AU11</f>
        <v>20</v>
      </c>
      <c r="BC11" s="3">
        <f>(AV11*5)+(AW11*10)+(AX11*15)+(AY11*10)+(AZ11*20)</f>
        <v>0</v>
      </c>
      <c r="BD11" s="11">
        <f>BA11+BB11+BC11</f>
        <v>63.3</v>
      </c>
      <c r="BE11" s="44">
        <f>(MIN(BD$5:BD$41)/BD11)*100</f>
        <v>68.499210110584514</v>
      </c>
      <c r="BF11" s="12">
        <v>83.26</v>
      </c>
      <c r="BG11" s="2"/>
      <c r="BH11" s="2"/>
      <c r="BI11" s="3">
        <v>8</v>
      </c>
      <c r="BJ11" s="3"/>
      <c r="BK11" s="3"/>
      <c r="BL11" s="3"/>
      <c r="BM11" s="3"/>
      <c r="BN11" s="3"/>
      <c r="BO11" s="6">
        <f>BF11+BG11+BH11</f>
        <v>83.26</v>
      </c>
      <c r="BP11" s="10">
        <f>BI11</f>
        <v>8</v>
      </c>
      <c r="BQ11" s="3">
        <f>(BJ11*5)+(BK11*10)+(BL11*15)+(BM11*10)+(BN11*20)</f>
        <v>0</v>
      </c>
      <c r="BR11" s="33">
        <f>BO11+BP11+BQ11</f>
        <v>91.26</v>
      </c>
      <c r="BS11" s="44">
        <f>(MIN(BR$5:BR$41)/BR11)*100</f>
        <v>54.065307911461758</v>
      </c>
      <c r="BT11" s="12">
        <v>41.2</v>
      </c>
      <c r="BU11" s="2"/>
      <c r="BV11" s="2"/>
      <c r="BW11" s="3">
        <v>10</v>
      </c>
      <c r="BX11" s="3"/>
      <c r="BY11" s="3"/>
      <c r="BZ11" s="3"/>
      <c r="CA11" s="3"/>
      <c r="CB11" s="3"/>
      <c r="CC11" s="6">
        <f>BT11+BU11+BV11</f>
        <v>41.2</v>
      </c>
      <c r="CD11" s="10">
        <f>BW11</f>
        <v>10</v>
      </c>
      <c r="CE11" s="3">
        <f>(BX11*5)+(BY11*10)+(BZ11*15)+(CA11*10)+(CB11*20)</f>
        <v>0</v>
      </c>
      <c r="CF11" s="11">
        <f>CC11+CD11+CE11</f>
        <v>51.2</v>
      </c>
      <c r="CG11" s="44">
        <f>(MIN(CF$5:CF$41)/CF11)*100</f>
        <v>67.5</v>
      </c>
      <c r="CH11" s="12"/>
      <c r="CI11" s="2"/>
      <c r="CJ11" s="3"/>
      <c r="CK11" s="3"/>
      <c r="CL11" s="3"/>
      <c r="CM11" s="3"/>
      <c r="CN11" s="3"/>
      <c r="CO11" s="6">
        <f>CH11+CI11</f>
        <v>0</v>
      </c>
      <c r="CP11" s="10">
        <f>CI11</f>
        <v>0</v>
      </c>
      <c r="CQ11" s="3">
        <f>(CK11*3)+(CL11*5)+(CM11*5)+(CN11*20)</f>
        <v>0</v>
      </c>
      <c r="CR11" s="11">
        <f>CO11+CP11+CQ11</f>
        <v>0</v>
      </c>
      <c r="CS11" s="12"/>
      <c r="CT11" s="2"/>
      <c r="CU11" s="3"/>
      <c r="CV11" s="3"/>
      <c r="CW11" s="3"/>
      <c r="CX11" s="3"/>
      <c r="CY11" s="3"/>
      <c r="CZ11" s="6">
        <f>CS11+CT11</f>
        <v>0</v>
      </c>
      <c r="DA11" s="10">
        <f>CT11</f>
        <v>0</v>
      </c>
      <c r="DB11" s="3">
        <f>(CV11*3)+(CW11*5)+(CX11*5)+(CY11*20)</f>
        <v>0</v>
      </c>
      <c r="DC11" s="11">
        <f>CZ11+DA11+DB11</f>
        <v>0</v>
      </c>
      <c r="DD11" s="12"/>
      <c r="DE11" s="2"/>
      <c r="DF11" s="3"/>
      <c r="DG11" s="3"/>
      <c r="DH11" s="3"/>
      <c r="DI11" s="3"/>
      <c r="DJ11" s="3"/>
      <c r="DK11" s="6">
        <f>DD11+DE11</f>
        <v>0</v>
      </c>
      <c r="DL11" s="10">
        <f>DE11</f>
        <v>0</v>
      </c>
      <c r="DM11" s="3">
        <f>(DG11*3)+(DH11*5)+(DI11*5)+(DJ11*20)</f>
        <v>0</v>
      </c>
      <c r="DN11" s="11">
        <f>DK11+DL11+DM11</f>
        <v>0</v>
      </c>
    </row>
    <row r="12" spans="1:118" ht="15" x14ac:dyDescent="0.2">
      <c r="A12" s="14">
        <v>13</v>
      </c>
      <c r="B12" s="14">
        <v>6</v>
      </c>
      <c r="C12" s="8" t="s">
        <v>79</v>
      </c>
      <c r="D12" s="30" t="s">
        <v>32</v>
      </c>
      <c r="E12" s="30" t="s">
        <v>42</v>
      </c>
      <c r="F12" s="45">
        <f xml:space="preserve"> AB12+AQ12+BE12+BS12+CG12</f>
        <v>272.81365932758933</v>
      </c>
      <c r="G12" s="29">
        <f>H12+I12+J12</f>
        <v>409.18</v>
      </c>
      <c r="H12" s="22">
        <f>X12+AM12+BA12+BO12+CC12+CO12+CZ12+DK12</f>
        <v>324.18</v>
      </c>
      <c r="I12" s="7">
        <f>Z12+AO12+BC12+BQ12+CE12+CQ12+DB12+DM12</f>
        <v>0</v>
      </c>
      <c r="J12" s="24">
        <f>R12+AG12+AU12+BI12+BW12+CJ12+CU12+DF12</f>
        <v>85</v>
      </c>
      <c r="K12" s="12">
        <v>48.36</v>
      </c>
      <c r="L12" s="2"/>
      <c r="M12" s="2"/>
      <c r="N12" s="2"/>
      <c r="O12" s="2"/>
      <c r="P12" s="2"/>
      <c r="Q12" s="2"/>
      <c r="R12" s="3">
        <v>30</v>
      </c>
      <c r="S12" s="3"/>
      <c r="T12" s="3"/>
      <c r="U12" s="3"/>
      <c r="V12" s="3"/>
      <c r="W12" s="13"/>
      <c r="X12" s="6">
        <f>K12+L12+M12+N12+O12+P12+Q12</f>
        <v>48.36</v>
      </c>
      <c r="Y12" s="10">
        <f>R12</f>
        <v>30</v>
      </c>
      <c r="Z12" s="3">
        <f>(S12*5)+(T12*10)+(U12*15)+(V12*10)+(W12*20)</f>
        <v>0</v>
      </c>
      <c r="AA12" s="11">
        <f>X12+Y12+Z12</f>
        <v>78.36</v>
      </c>
      <c r="AB12" s="44">
        <f>(MIN(AA$5:AA$41)/AA12)*100</f>
        <v>58.12914752424706</v>
      </c>
      <c r="AC12" s="12">
        <v>87.03</v>
      </c>
      <c r="AD12" s="2"/>
      <c r="AE12" s="2"/>
      <c r="AF12" s="2"/>
      <c r="AG12" s="3">
        <v>27</v>
      </c>
      <c r="AH12" s="3"/>
      <c r="AI12" s="3"/>
      <c r="AJ12" s="3"/>
      <c r="AK12" s="3"/>
      <c r="AL12" s="3"/>
      <c r="AM12" s="6">
        <f>AC12+AD12+AE12+AF12</f>
        <v>87.03</v>
      </c>
      <c r="AN12" s="10">
        <f>AG12</f>
        <v>27</v>
      </c>
      <c r="AO12" s="3">
        <f>(AH12*5)+(AI12*10)+(AJ12*15)+(AK12*10)+(AL12*20)</f>
        <v>0</v>
      </c>
      <c r="AP12" s="11">
        <f>AM12+AN12+AO12</f>
        <v>114.03</v>
      </c>
      <c r="AQ12" s="44">
        <f>(MIN(AP$5:AP$41)/AP12)*100</f>
        <v>39.463299131807418</v>
      </c>
      <c r="AR12" s="12">
        <v>54.78</v>
      </c>
      <c r="AS12" s="2"/>
      <c r="AT12" s="2"/>
      <c r="AU12" s="3">
        <v>20</v>
      </c>
      <c r="AV12" s="3"/>
      <c r="AW12" s="3"/>
      <c r="AX12" s="3"/>
      <c r="AY12" s="3"/>
      <c r="AZ12" s="3"/>
      <c r="BA12" s="6">
        <f>AR12+AS12+AT12</f>
        <v>54.78</v>
      </c>
      <c r="BB12" s="10">
        <f>AU12</f>
        <v>20</v>
      </c>
      <c r="BC12" s="3">
        <f>(AV12*5)+(AW12*10)+(AX12*15)+(AY12*10)+(AZ12*20)</f>
        <v>0</v>
      </c>
      <c r="BD12" s="11">
        <f>BA12+BB12+BC12</f>
        <v>74.78</v>
      </c>
      <c r="BE12" s="44">
        <f>(MIN(BD$5:BD$41)/BD12)*100</f>
        <v>57.983418026210209</v>
      </c>
      <c r="BF12" s="12">
        <v>77.52</v>
      </c>
      <c r="BG12" s="2"/>
      <c r="BH12" s="2"/>
      <c r="BI12" s="3">
        <v>0</v>
      </c>
      <c r="BJ12" s="3"/>
      <c r="BK12" s="3"/>
      <c r="BL12" s="3"/>
      <c r="BM12" s="3"/>
      <c r="BN12" s="3"/>
      <c r="BO12" s="6">
        <f>BF12+BG12+BH12</f>
        <v>77.52</v>
      </c>
      <c r="BP12" s="10">
        <f>BI12</f>
        <v>0</v>
      </c>
      <c r="BQ12" s="3">
        <f>(BJ12*5)+(BK12*10)+(BL12*15)+(BM12*10)+(BN12*20)</f>
        <v>0</v>
      </c>
      <c r="BR12" s="11">
        <f>BO12+BP12+BQ12</f>
        <v>77.52</v>
      </c>
      <c r="BS12" s="44">
        <f>(MIN(BR$5:BR$41)/BR12)*100</f>
        <v>63.648090815273484</v>
      </c>
      <c r="BT12" s="12">
        <v>56.49</v>
      </c>
      <c r="BU12" s="2"/>
      <c r="BV12" s="2"/>
      <c r="BW12" s="3">
        <v>8</v>
      </c>
      <c r="BX12" s="3"/>
      <c r="BY12" s="3"/>
      <c r="BZ12" s="3"/>
      <c r="CA12" s="3"/>
      <c r="CB12" s="3"/>
      <c r="CC12" s="6">
        <f>BT12+BU12+BV12</f>
        <v>56.49</v>
      </c>
      <c r="CD12" s="10">
        <f>BW12</f>
        <v>8</v>
      </c>
      <c r="CE12" s="3">
        <f>(BX12*5)+(BY12*10)+(BZ12*15)+(CA12*10)+(CB12*20)</f>
        <v>0</v>
      </c>
      <c r="CF12" s="11">
        <f>CC12+CD12+CE12</f>
        <v>64.490000000000009</v>
      </c>
      <c r="CG12" s="44">
        <f>(MIN(CF$5:CF$41)/CF12)*100</f>
        <v>53.589703830051171</v>
      </c>
      <c r="CH12" s="12"/>
      <c r="CI12" s="2"/>
      <c r="CJ12" s="3"/>
      <c r="CK12" s="3"/>
      <c r="CL12" s="3"/>
      <c r="CM12" s="3"/>
      <c r="CN12" s="3"/>
      <c r="CO12" s="6">
        <f>CH12+CI12</f>
        <v>0</v>
      </c>
      <c r="CP12" s="10">
        <f>CI12</f>
        <v>0</v>
      </c>
      <c r="CQ12" s="3">
        <f>(CK12*3)+(CL12*5)+(CM12*5)+(CN12*20)</f>
        <v>0</v>
      </c>
      <c r="CR12" s="11">
        <f>CO12+CP12+CQ12</f>
        <v>0</v>
      </c>
      <c r="CS12" s="12"/>
      <c r="CT12" s="2"/>
      <c r="CU12" s="3"/>
      <c r="CV12" s="3"/>
      <c r="CW12" s="3"/>
      <c r="CX12" s="3"/>
      <c r="CY12" s="3"/>
      <c r="CZ12" s="6">
        <f>CS12+CT12</f>
        <v>0</v>
      </c>
      <c r="DA12" s="10">
        <f>CT12</f>
        <v>0</v>
      </c>
      <c r="DB12" s="3">
        <f>(CV12*3)+(CW12*5)+(CX12*5)+(CY12*20)</f>
        <v>0</v>
      </c>
      <c r="DC12" s="11">
        <f>CZ12+DA12+DB12</f>
        <v>0</v>
      </c>
      <c r="DD12" s="12"/>
      <c r="DE12" s="2"/>
      <c r="DF12" s="3"/>
      <c r="DG12" s="3"/>
      <c r="DH12" s="3"/>
      <c r="DI12" s="3"/>
      <c r="DJ12" s="3"/>
      <c r="DK12" s="6">
        <f>DD12+DE12</f>
        <v>0</v>
      </c>
      <c r="DL12" s="10">
        <f>DE12</f>
        <v>0</v>
      </c>
      <c r="DM12" s="3">
        <f>(DG12*3)+(DH12*5)+(DI12*5)+(DJ12*20)</f>
        <v>0</v>
      </c>
      <c r="DN12" s="11">
        <f>DK12+DL12+DM12</f>
        <v>0</v>
      </c>
    </row>
    <row r="13" spans="1:118" ht="15" x14ac:dyDescent="0.2">
      <c r="A13" s="14">
        <v>14</v>
      </c>
      <c r="B13" s="14">
        <v>7</v>
      </c>
      <c r="C13" s="8" t="s">
        <v>61</v>
      </c>
      <c r="D13" s="31" t="s">
        <v>32</v>
      </c>
      <c r="E13" s="30" t="s">
        <v>33</v>
      </c>
      <c r="F13" s="45">
        <f xml:space="preserve"> AB13+AQ13+BE13+BS13+CG13</f>
        <v>268.27733526970746</v>
      </c>
      <c r="G13" s="29">
        <f>H13+I13+J13</f>
        <v>466.3</v>
      </c>
      <c r="H13" s="22">
        <f>X13+AM13+BA13+BO13+CC13+CO13+CZ13+DK13</f>
        <v>262.3</v>
      </c>
      <c r="I13" s="7">
        <f>Z13+AO13+BC13+BQ13+CE13+CQ13+DB13+DM13</f>
        <v>25</v>
      </c>
      <c r="J13" s="24">
        <f>R13+AG13+AU13+BI13+BW13+CJ13+CU13+DF13</f>
        <v>179</v>
      </c>
      <c r="K13" s="12">
        <v>43.39</v>
      </c>
      <c r="L13" s="2"/>
      <c r="M13" s="2"/>
      <c r="N13" s="2"/>
      <c r="O13" s="2"/>
      <c r="P13" s="2"/>
      <c r="Q13" s="2"/>
      <c r="R13" s="3">
        <v>10</v>
      </c>
      <c r="S13" s="3"/>
      <c r="T13" s="3"/>
      <c r="U13" s="3"/>
      <c r="V13" s="3"/>
      <c r="W13" s="13"/>
      <c r="X13" s="6">
        <f>K13+L13+M13+N13+O13+P13+Q13</f>
        <v>43.39</v>
      </c>
      <c r="Y13" s="10">
        <f>R13</f>
        <v>10</v>
      </c>
      <c r="Z13" s="3">
        <f>(S13*5)+(T13*10)+(U13*15)+(V13*10)+(W13*20)</f>
        <v>0</v>
      </c>
      <c r="AA13" s="33">
        <f>X13+Y13+Z13</f>
        <v>53.39</v>
      </c>
      <c r="AB13" s="44">
        <f>(MIN(AA$5:AA$41)/AA13)*100</f>
        <v>85.315602172691513</v>
      </c>
      <c r="AC13" s="12">
        <v>49.18</v>
      </c>
      <c r="AD13" s="2"/>
      <c r="AE13" s="2"/>
      <c r="AF13" s="2"/>
      <c r="AG13" s="3">
        <v>96</v>
      </c>
      <c r="AH13" s="3"/>
      <c r="AI13" s="3"/>
      <c r="AJ13" s="3"/>
      <c r="AK13" s="3"/>
      <c r="AL13" s="3"/>
      <c r="AM13" s="6">
        <f>AC13+AD13+AE13+AF13</f>
        <v>49.18</v>
      </c>
      <c r="AN13" s="10">
        <f>AG13</f>
        <v>96</v>
      </c>
      <c r="AO13" s="3">
        <f>(AH13*5)+(AI13*10)+(AJ13*15)+(AK13*10)+(AL13*20)</f>
        <v>0</v>
      </c>
      <c r="AP13" s="11">
        <f>AM13+AN13+AO13</f>
        <v>145.18</v>
      </c>
      <c r="AQ13" s="44">
        <f>(MIN(AP$5:AP$41)/AP13)*100</f>
        <v>30.996004959360789</v>
      </c>
      <c r="AR13" s="12">
        <v>47.42</v>
      </c>
      <c r="AS13" s="2"/>
      <c r="AT13" s="2"/>
      <c r="AU13" s="3">
        <v>14</v>
      </c>
      <c r="AV13" s="3"/>
      <c r="AW13" s="3"/>
      <c r="AX13" s="3"/>
      <c r="AY13" s="3"/>
      <c r="AZ13" s="3"/>
      <c r="BA13" s="6">
        <f>AR13+AS13+AT13</f>
        <v>47.42</v>
      </c>
      <c r="BB13" s="10">
        <f>AU13</f>
        <v>14</v>
      </c>
      <c r="BC13" s="3">
        <f>(AV13*5)+(AW13*10)+(AX13*15)+(AY13*10)+(AZ13*20)</f>
        <v>0</v>
      </c>
      <c r="BD13" s="11">
        <f>BA13+BB13+BC13</f>
        <v>61.42</v>
      </c>
      <c r="BE13" s="44">
        <f>(MIN(BD$5:BD$41)/BD13)*100</f>
        <v>70.595897101921196</v>
      </c>
      <c r="BF13" s="12">
        <v>60.9</v>
      </c>
      <c r="BG13" s="2"/>
      <c r="BH13" s="2"/>
      <c r="BI13" s="3">
        <v>32</v>
      </c>
      <c r="BJ13" s="3"/>
      <c r="BK13" s="3"/>
      <c r="BL13" s="3"/>
      <c r="BM13" s="3">
        <v>1</v>
      </c>
      <c r="BN13" s="3"/>
      <c r="BO13" s="6">
        <f>BF13+BG13+BH13</f>
        <v>60.9</v>
      </c>
      <c r="BP13" s="10">
        <f>BI13</f>
        <v>32</v>
      </c>
      <c r="BQ13" s="3">
        <f>(BJ13*5)+(BK13*10)+(BL13*15)+(BM13*10)+(BN13*20)</f>
        <v>10</v>
      </c>
      <c r="BR13" s="33">
        <f>BO13+BP13+BQ13</f>
        <v>102.9</v>
      </c>
      <c r="BS13" s="44">
        <f>(MIN(BR$5:BR$41)/BR13)*100</f>
        <v>47.949465500485914</v>
      </c>
      <c r="BT13" s="12">
        <v>61.41</v>
      </c>
      <c r="BU13" s="2"/>
      <c r="BV13" s="2"/>
      <c r="BW13" s="3">
        <v>27</v>
      </c>
      <c r="BX13" s="3"/>
      <c r="BY13" s="3"/>
      <c r="BZ13" s="3">
        <v>1</v>
      </c>
      <c r="CA13" s="3"/>
      <c r="CB13" s="3"/>
      <c r="CC13" s="6">
        <f>BT13+BU13+BV13</f>
        <v>61.41</v>
      </c>
      <c r="CD13" s="10">
        <f>BW13</f>
        <v>27</v>
      </c>
      <c r="CE13" s="3">
        <f>(BX13*5)+(BY13*10)+(BZ13*15)+(CA13*10)+(CB13*20)</f>
        <v>15</v>
      </c>
      <c r="CF13" s="11">
        <f>CC13+CD13+CE13</f>
        <v>103.41</v>
      </c>
      <c r="CG13" s="44">
        <f>(MIN(CF$5:CF$41)/CF13)*100</f>
        <v>33.420365535248045</v>
      </c>
      <c r="CH13" s="12"/>
      <c r="CI13" s="2"/>
      <c r="CJ13" s="3"/>
      <c r="CK13" s="3"/>
      <c r="CL13" s="3"/>
      <c r="CM13" s="3"/>
      <c r="CN13" s="3"/>
      <c r="CO13" s="6">
        <f>CH13+CI13</f>
        <v>0</v>
      </c>
      <c r="CP13" s="10">
        <f>CI13</f>
        <v>0</v>
      </c>
      <c r="CQ13" s="3">
        <f>(CK13*3)+(CL13*5)+(CM13*5)+(CN13*20)</f>
        <v>0</v>
      </c>
      <c r="CR13" s="11">
        <f>CO13+CP13+CQ13</f>
        <v>0</v>
      </c>
      <c r="CS13" s="12"/>
      <c r="CT13" s="2"/>
      <c r="CU13" s="3"/>
      <c r="CV13" s="3"/>
      <c r="CW13" s="3"/>
      <c r="CX13" s="3"/>
      <c r="CY13" s="3"/>
      <c r="CZ13" s="6">
        <f>CS13+CT13</f>
        <v>0</v>
      </c>
      <c r="DA13" s="10">
        <f>CT13</f>
        <v>0</v>
      </c>
      <c r="DB13" s="3">
        <f>(CV13*3)+(CW13*5)+(CX13*5)+(CY13*20)</f>
        <v>0</v>
      </c>
      <c r="DC13" s="11">
        <f>CZ13+DA13+DB13</f>
        <v>0</v>
      </c>
      <c r="DD13" s="12"/>
      <c r="DE13" s="2"/>
      <c r="DF13" s="3"/>
      <c r="DG13" s="3"/>
      <c r="DH13" s="3"/>
      <c r="DI13" s="3"/>
      <c r="DJ13" s="3"/>
      <c r="DK13" s="6">
        <f>DD13+DE13</f>
        <v>0</v>
      </c>
      <c r="DL13" s="10">
        <f>DE13</f>
        <v>0</v>
      </c>
      <c r="DM13" s="3">
        <f>(DG13*3)+(DH13*5)+(DI13*5)+(DJ13*20)</f>
        <v>0</v>
      </c>
      <c r="DN13" s="11">
        <f>DK13+DL13+DM13</f>
        <v>0</v>
      </c>
    </row>
    <row r="14" spans="1:118" ht="15" x14ac:dyDescent="0.2">
      <c r="A14" s="14">
        <v>17</v>
      </c>
      <c r="B14" s="14">
        <v>8</v>
      </c>
      <c r="C14" s="8" t="s">
        <v>81</v>
      </c>
      <c r="D14" s="31" t="s">
        <v>32</v>
      </c>
      <c r="E14" s="30" t="s">
        <v>33</v>
      </c>
      <c r="F14" s="45">
        <f xml:space="preserve"> AB14+AQ14+BE14+BS14+CG14</f>
        <v>253.52103859812559</v>
      </c>
      <c r="G14" s="29">
        <f>H14+I14+J14</f>
        <v>526.87</v>
      </c>
      <c r="H14" s="22">
        <f>X14+AM14+BA14+BO14+CC14+CO14+CZ14+DK14</f>
        <v>328.87</v>
      </c>
      <c r="I14" s="7">
        <f>Z14+AO14+BC14+BQ14+CE14+CQ14+DB14+DM14</f>
        <v>0</v>
      </c>
      <c r="J14" s="24">
        <f>R14+AG14+AU14+BI14+BW14+CJ14+CU14+DF14</f>
        <v>198</v>
      </c>
      <c r="K14" s="12">
        <v>90</v>
      </c>
      <c r="L14" s="2"/>
      <c r="M14" s="2"/>
      <c r="N14" s="2"/>
      <c r="O14" s="2"/>
      <c r="P14" s="2"/>
      <c r="Q14" s="2"/>
      <c r="R14" s="3">
        <v>120</v>
      </c>
      <c r="S14" s="3"/>
      <c r="T14" s="3"/>
      <c r="U14" s="3"/>
      <c r="V14" s="3"/>
      <c r="W14" s="13"/>
      <c r="X14" s="6">
        <f>K14+L14+M14+N14+O14+P14+Q14</f>
        <v>90</v>
      </c>
      <c r="Y14" s="10">
        <f>R14</f>
        <v>120</v>
      </c>
      <c r="Z14" s="3">
        <f>(S14*5)+(T14*10)+(U14*15)+(V14*10)+(W14*20)</f>
        <v>0</v>
      </c>
      <c r="AA14" s="33">
        <f>X14+Y14+Z14</f>
        <v>210</v>
      </c>
      <c r="AB14" s="44">
        <f>(MIN(AA$5:AA$41)/AA14)*100</f>
        <v>21.690476190476186</v>
      </c>
      <c r="AC14" s="12">
        <v>56.31</v>
      </c>
      <c r="AD14" s="2"/>
      <c r="AE14" s="2"/>
      <c r="AF14" s="2"/>
      <c r="AG14" s="3">
        <v>64</v>
      </c>
      <c r="AH14" s="3"/>
      <c r="AI14" s="3"/>
      <c r="AJ14" s="3"/>
      <c r="AK14" s="3"/>
      <c r="AL14" s="3"/>
      <c r="AM14" s="6">
        <f>AC14+AD14+AE14+AF14</f>
        <v>56.31</v>
      </c>
      <c r="AN14" s="10">
        <f>AG14</f>
        <v>64</v>
      </c>
      <c r="AO14" s="3">
        <f>(AH14*5)+(AI14*10)+(AJ14*15)+(AK14*10)+(AL14*20)</f>
        <v>0</v>
      </c>
      <c r="AP14" s="11">
        <f>AM14+AN14+AO14</f>
        <v>120.31</v>
      </c>
      <c r="AQ14" s="44">
        <f>(MIN(AP$5:AP$41)/AP14)*100</f>
        <v>37.403374615576432</v>
      </c>
      <c r="AR14" s="12">
        <v>58.55</v>
      </c>
      <c r="AS14" s="2"/>
      <c r="AT14" s="2"/>
      <c r="AU14" s="3">
        <v>8</v>
      </c>
      <c r="AV14" s="3"/>
      <c r="AW14" s="3"/>
      <c r="AX14" s="3"/>
      <c r="AY14" s="3"/>
      <c r="AZ14" s="3"/>
      <c r="BA14" s="6">
        <f>AR14+AS14+AT14</f>
        <v>58.55</v>
      </c>
      <c r="BB14" s="10">
        <f>AU14</f>
        <v>8</v>
      </c>
      <c r="BC14" s="3">
        <f>(AV14*5)+(AW14*10)+(AX14*15)+(AY14*10)+(AZ14*20)</f>
        <v>0</v>
      </c>
      <c r="BD14" s="11">
        <f>BA14+BB14+BC14</f>
        <v>66.55</v>
      </c>
      <c r="BE14" s="44">
        <f>(MIN(BD$5:BD$41)/BD14)*100</f>
        <v>65.154019534184826</v>
      </c>
      <c r="BF14" s="12">
        <v>71</v>
      </c>
      <c r="BG14" s="2"/>
      <c r="BH14" s="2"/>
      <c r="BI14" s="3">
        <v>6</v>
      </c>
      <c r="BJ14" s="3"/>
      <c r="BK14" s="3"/>
      <c r="BL14" s="3"/>
      <c r="BM14" s="3"/>
      <c r="BN14" s="3"/>
      <c r="BO14" s="6">
        <f>BF14+BG14+BH14</f>
        <v>71</v>
      </c>
      <c r="BP14" s="10">
        <f>BI14</f>
        <v>6</v>
      </c>
      <c r="BQ14" s="3">
        <f>(BJ14*5)+(BK14*10)+(BL14*15)+(BM14*10)+(BN14*20)</f>
        <v>0</v>
      </c>
      <c r="BR14" s="33">
        <f>BO14+BP14+BQ14</f>
        <v>77</v>
      </c>
      <c r="BS14" s="44">
        <f>(MIN(BR$5:BR$41)/BR14)*100</f>
        <v>64.077922077922082</v>
      </c>
      <c r="BT14" s="12">
        <v>53.01</v>
      </c>
      <c r="BU14" s="2"/>
      <c r="BV14" s="2"/>
      <c r="BW14" s="3">
        <v>0</v>
      </c>
      <c r="BX14" s="3"/>
      <c r="BY14" s="3"/>
      <c r="BZ14" s="3"/>
      <c r="CA14" s="3"/>
      <c r="CB14" s="3"/>
      <c r="CC14" s="6">
        <f>BT14+BU14+BV14</f>
        <v>53.01</v>
      </c>
      <c r="CD14" s="10">
        <f>BW14</f>
        <v>0</v>
      </c>
      <c r="CE14" s="3">
        <f>(BX14*5)+(BY14*10)+(BZ14*15)+(CA14*10)+(CB14*20)</f>
        <v>0</v>
      </c>
      <c r="CF14" s="11">
        <f>CC14+CD14+CE14</f>
        <v>53.01</v>
      </c>
      <c r="CG14" s="44">
        <f>(MIN(CF$5:CF$41)/CF14)*100</f>
        <v>65.195246179966048</v>
      </c>
      <c r="CH14" s="12"/>
      <c r="CI14" s="2"/>
      <c r="CJ14" s="3"/>
      <c r="CK14" s="3"/>
      <c r="CL14" s="3"/>
      <c r="CM14" s="3"/>
      <c r="CN14" s="3"/>
      <c r="CO14" s="6">
        <f>CH14+CI14</f>
        <v>0</v>
      </c>
      <c r="CP14" s="10">
        <f>CI14</f>
        <v>0</v>
      </c>
      <c r="CQ14" s="3">
        <f>(CK14*3)+(CL14*5)+(CM14*5)+(CN14*20)</f>
        <v>0</v>
      </c>
      <c r="CR14" s="11">
        <f>CO14+CP14+CQ14</f>
        <v>0</v>
      </c>
      <c r="CS14" s="12"/>
      <c r="CT14" s="2"/>
      <c r="CU14" s="3"/>
      <c r="CV14" s="3"/>
      <c r="CW14" s="3"/>
      <c r="CX14" s="3"/>
      <c r="CY14" s="3"/>
      <c r="CZ14" s="6">
        <f>CS14+CT14</f>
        <v>0</v>
      </c>
      <c r="DA14" s="10">
        <f>CT14</f>
        <v>0</v>
      </c>
      <c r="DB14" s="3">
        <f>(CV14*3)+(CW14*5)+(CX14*5)+(CY14*20)</f>
        <v>0</v>
      </c>
      <c r="DC14" s="11">
        <f>CZ14+DA14+DB14</f>
        <v>0</v>
      </c>
      <c r="DD14" s="12"/>
      <c r="DE14" s="2"/>
      <c r="DF14" s="3"/>
      <c r="DG14" s="3"/>
      <c r="DH14" s="3"/>
      <c r="DI14" s="3"/>
      <c r="DJ14" s="3"/>
      <c r="DK14" s="6">
        <f>DD14+DE14</f>
        <v>0</v>
      </c>
      <c r="DL14" s="10">
        <f>DE14</f>
        <v>0</v>
      </c>
      <c r="DM14" s="3">
        <f>(DG14*3)+(DH14*5)+(DI14*5)+(DJ14*20)</f>
        <v>0</v>
      </c>
      <c r="DN14" s="11">
        <f>DK14+DL14+DM14</f>
        <v>0</v>
      </c>
    </row>
    <row r="15" spans="1:118" ht="15" x14ac:dyDescent="0.2">
      <c r="A15" s="14">
        <v>20</v>
      </c>
      <c r="B15" s="14">
        <v>9</v>
      </c>
      <c r="C15" s="8" t="s">
        <v>74</v>
      </c>
      <c r="D15" s="31" t="s">
        <v>32</v>
      </c>
      <c r="E15" s="30" t="s">
        <v>33</v>
      </c>
      <c r="F15" s="45">
        <f xml:space="preserve"> AB15+AQ15+BE15+BS15+CG15</f>
        <v>239.82840721982626</v>
      </c>
      <c r="G15" s="29">
        <f>H15+I15+J15</f>
        <v>494.02</v>
      </c>
      <c r="H15" s="22">
        <f>X15+AM15+BA15+BO15+CC15+CO15+CZ15+DK15</f>
        <v>373.02</v>
      </c>
      <c r="I15" s="7">
        <f>Z15+AO15+BC15+BQ15+CE15+CQ15+DB15+DM15</f>
        <v>20</v>
      </c>
      <c r="J15" s="24">
        <f>R15+AG15+AU15+BI15+BW15+CJ15+CU15+DF15</f>
        <v>101</v>
      </c>
      <c r="K15" s="12">
        <v>74.67</v>
      </c>
      <c r="L15" s="2"/>
      <c r="M15" s="2"/>
      <c r="N15" s="2"/>
      <c r="O15" s="2"/>
      <c r="P15" s="2"/>
      <c r="Q15" s="2"/>
      <c r="R15" s="3">
        <v>60</v>
      </c>
      <c r="S15" s="3"/>
      <c r="T15" s="3"/>
      <c r="U15" s="3"/>
      <c r="V15" s="3"/>
      <c r="W15" s="13"/>
      <c r="X15" s="6">
        <f>K15+L15+M15+N15+O15+P15+Q15</f>
        <v>74.67</v>
      </c>
      <c r="Y15" s="10">
        <f>R15</f>
        <v>60</v>
      </c>
      <c r="Z15" s="3">
        <f>(S15*5)+(T15*10)+(U15*15)+(V15*10)+(W15*20)</f>
        <v>0</v>
      </c>
      <c r="AA15" s="33">
        <f>X15+Y15+Z15</f>
        <v>134.67000000000002</v>
      </c>
      <c r="AB15" s="44">
        <f>(MIN(AA$5:AA$41)/AA15)*100</f>
        <v>33.823420212370976</v>
      </c>
      <c r="AC15" s="12">
        <v>86.24</v>
      </c>
      <c r="AD15" s="2"/>
      <c r="AE15" s="2"/>
      <c r="AF15" s="2"/>
      <c r="AG15" s="3">
        <v>10</v>
      </c>
      <c r="AH15" s="3"/>
      <c r="AI15" s="3"/>
      <c r="AJ15" s="3"/>
      <c r="AK15" s="3"/>
      <c r="AL15" s="3"/>
      <c r="AM15" s="6">
        <f>AC15+AD15+AE15+AF15</f>
        <v>86.24</v>
      </c>
      <c r="AN15" s="10">
        <f>AG15</f>
        <v>10</v>
      </c>
      <c r="AO15" s="3">
        <f>(AH15*5)+(AI15*10)+(AJ15*15)+(AK15*10)+(AL15*20)</f>
        <v>0</v>
      </c>
      <c r="AP15" s="11">
        <f>AM15+AN15+AO15</f>
        <v>96.24</v>
      </c>
      <c r="AQ15" s="44">
        <f>(MIN(AP$5:AP$41)/AP15)*100</f>
        <v>46.758104738154614</v>
      </c>
      <c r="AR15" s="12">
        <v>85.18</v>
      </c>
      <c r="AS15" s="2"/>
      <c r="AT15" s="2"/>
      <c r="AU15" s="3">
        <v>5</v>
      </c>
      <c r="AV15" s="3"/>
      <c r="AW15" s="3"/>
      <c r="AX15" s="3"/>
      <c r="AY15" s="3"/>
      <c r="AZ15" s="3"/>
      <c r="BA15" s="6">
        <f>AR15+AS15+AT15</f>
        <v>85.18</v>
      </c>
      <c r="BB15" s="10">
        <f>AU15</f>
        <v>5</v>
      </c>
      <c r="BC15" s="3">
        <f>(AV15*5)+(AW15*10)+(AX15*15)+(AY15*10)+(AZ15*20)</f>
        <v>0</v>
      </c>
      <c r="BD15" s="11">
        <f>BA15+BB15+BC15</f>
        <v>90.18</v>
      </c>
      <c r="BE15" s="44">
        <f>(MIN(BD$5:BD$41)/BD15)*100</f>
        <v>48.081614548680413</v>
      </c>
      <c r="BF15" s="12">
        <v>81.650000000000006</v>
      </c>
      <c r="BG15" s="2"/>
      <c r="BH15" s="2"/>
      <c r="BI15" s="3">
        <v>23</v>
      </c>
      <c r="BJ15" s="3"/>
      <c r="BK15" s="3">
        <v>1</v>
      </c>
      <c r="BL15" s="3"/>
      <c r="BM15" s="3">
        <v>1</v>
      </c>
      <c r="BN15" s="3"/>
      <c r="BO15" s="6">
        <f>BF15+BG15+BH15</f>
        <v>81.650000000000006</v>
      </c>
      <c r="BP15" s="10">
        <f>BI15</f>
        <v>23</v>
      </c>
      <c r="BQ15" s="3">
        <f>(BJ15*5)+(BK15*10)+(BL15*15)+(BM15*10)+(BN15*20)</f>
        <v>20</v>
      </c>
      <c r="BR15" s="33">
        <f>BO15+BP15+BQ15</f>
        <v>124.65</v>
      </c>
      <c r="BS15" s="44">
        <f>(MIN(BR$5:BR$41)/BR15)*100</f>
        <v>39.582831929402332</v>
      </c>
      <c r="BT15" s="12">
        <v>45.28</v>
      </c>
      <c r="BU15" s="2"/>
      <c r="BV15" s="2"/>
      <c r="BW15" s="3">
        <v>3</v>
      </c>
      <c r="BX15" s="3"/>
      <c r="BY15" s="3"/>
      <c r="BZ15" s="3"/>
      <c r="CA15" s="3"/>
      <c r="CB15" s="3"/>
      <c r="CC15" s="6">
        <f>BT15+BU15+BV15</f>
        <v>45.28</v>
      </c>
      <c r="CD15" s="10">
        <f>BW15</f>
        <v>3</v>
      </c>
      <c r="CE15" s="3">
        <f>(BX15*5)+(BY15*10)+(BZ15*15)+(CA15*10)+(CB15*20)</f>
        <v>0</v>
      </c>
      <c r="CF15" s="11">
        <f>CC15+CD15+CE15</f>
        <v>48.28</v>
      </c>
      <c r="CG15" s="44">
        <f>(MIN(CF$5:CF$41)/CF15)*100</f>
        <v>71.582435791217904</v>
      </c>
      <c r="CH15" s="12"/>
      <c r="CI15" s="2"/>
      <c r="CJ15" s="3"/>
      <c r="CK15" s="3"/>
      <c r="CL15" s="3"/>
      <c r="CM15" s="3"/>
      <c r="CN15" s="3"/>
      <c r="CO15" s="6">
        <f>CH15+CI15</f>
        <v>0</v>
      </c>
      <c r="CP15" s="10">
        <f>CI15</f>
        <v>0</v>
      </c>
      <c r="CQ15" s="3">
        <f>(CK15*3)+(CL15*5)+(CM15*5)+(CN15*20)</f>
        <v>0</v>
      </c>
      <c r="CR15" s="11">
        <f>CO15+CP15+CQ15</f>
        <v>0</v>
      </c>
      <c r="CS15" s="12"/>
      <c r="CT15" s="2"/>
      <c r="CU15" s="3"/>
      <c r="CV15" s="3"/>
      <c r="CW15" s="3"/>
      <c r="CX15" s="3"/>
      <c r="CY15" s="3"/>
      <c r="CZ15" s="6">
        <f>CS15+CT15</f>
        <v>0</v>
      </c>
      <c r="DA15" s="10">
        <f>CT15</f>
        <v>0</v>
      </c>
      <c r="DB15" s="3">
        <f>(CV15*3)+(CW15*5)+(CX15*5)+(CY15*20)</f>
        <v>0</v>
      </c>
      <c r="DC15" s="11">
        <f>CZ15+DA15+DB15</f>
        <v>0</v>
      </c>
      <c r="DD15" s="12"/>
      <c r="DE15" s="2"/>
      <c r="DF15" s="3"/>
      <c r="DG15" s="3"/>
      <c r="DH15" s="3"/>
      <c r="DI15" s="3"/>
      <c r="DJ15" s="3"/>
      <c r="DK15" s="6">
        <f>DD15+DE15</f>
        <v>0</v>
      </c>
      <c r="DL15" s="10">
        <f>DE15</f>
        <v>0</v>
      </c>
      <c r="DM15" s="3">
        <f>(DG15*3)+(DH15*5)+(DI15*5)+(DJ15*20)</f>
        <v>0</v>
      </c>
      <c r="DN15" s="11">
        <f>DK15+DL15+DM15</f>
        <v>0</v>
      </c>
    </row>
    <row r="16" spans="1:118" ht="15" x14ac:dyDescent="0.2">
      <c r="A16" s="14">
        <v>21</v>
      </c>
      <c r="B16" s="14">
        <v>10</v>
      </c>
      <c r="C16" s="8" t="s">
        <v>69</v>
      </c>
      <c r="D16" s="31" t="s">
        <v>32</v>
      </c>
      <c r="E16" s="30" t="s">
        <v>33</v>
      </c>
      <c r="F16" s="45">
        <f xml:space="preserve"> AB16+AQ16+BE16+BS16+CG16</f>
        <v>237.88336326925233</v>
      </c>
      <c r="G16" s="29">
        <f>H16+I16+J16</f>
        <v>519.4</v>
      </c>
      <c r="H16" s="22">
        <f>X16+AM16+BA16+BO16+CC16+CO16+CZ16+DK16</f>
        <v>275.39999999999998</v>
      </c>
      <c r="I16" s="7">
        <f>Z16+AO16+BC16+BQ16+CE16+CQ16+DB16+DM16</f>
        <v>0</v>
      </c>
      <c r="J16" s="24">
        <f>R16+AG16+AU16+BI16+BW16+CJ16+CU16+DF16</f>
        <v>244</v>
      </c>
      <c r="K16" s="12">
        <v>51.14</v>
      </c>
      <c r="L16" s="2"/>
      <c r="M16" s="2"/>
      <c r="N16" s="2"/>
      <c r="O16" s="2"/>
      <c r="P16" s="2"/>
      <c r="Q16" s="2"/>
      <c r="R16" s="3">
        <v>100</v>
      </c>
      <c r="S16" s="3"/>
      <c r="T16" s="3"/>
      <c r="U16" s="3"/>
      <c r="V16" s="3"/>
      <c r="W16" s="13"/>
      <c r="X16" s="6">
        <f>K16+L16+M16+N16+O16+P16+Q16</f>
        <v>51.14</v>
      </c>
      <c r="Y16" s="10">
        <f>R16</f>
        <v>100</v>
      </c>
      <c r="Z16" s="3">
        <f>(S16*5)+(T16*10)+(U16*15)+(V16*10)+(W16*20)</f>
        <v>0</v>
      </c>
      <c r="AA16" s="33">
        <f>X16+Y16+Z16</f>
        <v>151.13999999999999</v>
      </c>
      <c r="AB16" s="44">
        <f>(MIN(AA$5:AA$41)/AA16)*100</f>
        <v>30.137620748974463</v>
      </c>
      <c r="AC16" s="12">
        <v>45.7</v>
      </c>
      <c r="AD16" s="2"/>
      <c r="AE16" s="2"/>
      <c r="AF16" s="2"/>
      <c r="AG16" s="3">
        <v>109</v>
      </c>
      <c r="AH16" s="3"/>
      <c r="AI16" s="3"/>
      <c r="AJ16" s="3"/>
      <c r="AK16" s="3"/>
      <c r="AL16" s="3"/>
      <c r="AM16" s="6">
        <f>AC16+AD16+AE16+AF16</f>
        <v>45.7</v>
      </c>
      <c r="AN16" s="10">
        <f>AG16</f>
        <v>109</v>
      </c>
      <c r="AO16" s="3">
        <f>(AH16*5)+(AI16*10)+(AJ16*15)+(AK16*10)+(AL16*20)</f>
        <v>0</v>
      </c>
      <c r="AP16" s="11">
        <f>AM16+AN16+AO16</f>
        <v>154.69999999999999</v>
      </c>
      <c r="AQ16" s="44">
        <f>(MIN(AP$5:AP$41)/AP16)*100</f>
        <v>29.088558500323209</v>
      </c>
      <c r="AR16" s="12">
        <v>56.12</v>
      </c>
      <c r="AS16" s="2"/>
      <c r="AT16" s="2"/>
      <c r="AU16" s="3">
        <v>22</v>
      </c>
      <c r="AV16" s="3"/>
      <c r="AW16" s="3"/>
      <c r="AX16" s="3"/>
      <c r="AY16" s="3"/>
      <c r="AZ16" s="3"/>
      <c r="BA16" s="6">
        <f>AR16+AS16+AT16</f>
        <v>56.12</v>
      </c>
      <c r="BB16" s="10">
        <f>AU16</f>
        <v>22</v>
      </c>
      <c r="BC16" s="3">
        <f>(AV16*5)+(AW16*10)+(AX16*15)+(AY16*10)+(AZ16*20)</f>
        <v>0</v>
      </c>
      <c r="BD16" s="11">
        <f>BA16+BB16+BC16</f>
        <v>78.12</v>
      </c>
      <c r="BE16" s="44">
        <f>(MIN(BD$5:BD$41)/BD16)*100</f>
        <v>55.504352278545824</v>
      </c>
      <c r="BF16" s="12">
        <v>69.63</v>
      </c>
      <c r="BG16" s="2"/>
      <c r="BH16" s="2"/>
      <c r="BI16" s="3">
        <v>7</v>
      </c>
      <c r="BJ16" s="3"/>
      <c r="BK16" s="3"/>
      <c r="BL16" s="3"/>
      <c r="BM16" s="3"/>
      <c r="BN16" s="3"/>
      <c r="BO16" s="6">
        <f>BF16+BG16+BH16</f>
        <v>69.63</v>
      </c>
      <c r="BP16" s="10">
        <f>BI16</f>
        <v>7</v>
      </c>
      <c r="BQ16" s="3">
        <f>(BJ16*5)+(BK16*10)+(BL16*15)+(BM16*10)+(BN16*20)</f>
        <v>0</v>
      </c>
      <c r="BR16" s="33">
        <f>BO16+BP16+BQ16</f>
        <v>76.63</v>
      </c>
      <c r="BS16" s="44">
        <f>(MIN(BR$5:BR$41)/BR16)*100</f>
        <v>64.387315672713044</v>
      </c>
      <c r="BT16" s="12">
        <v>52.81</v>
      </c>
      <c r="BU16" s="2"/>
      <c r="BV16" s="2"/>
      <c r="BW16" s="3">
        <v>6</v>
      </c>
      <c r="BX16" s="3"/>
      <c r="BY16" s="3"/>
      <c r="BZ16" s="3"/>
      <c r="CA16" s="3"/>
      <c r="CB16" s="3"/>
      <c r="CC16" s="6">
        <f>BT16+BU16+BV16</f>
        <v>52.81</v>
      </c>
      <c r="CD16" s="10">
        <f>BW16</f>
        <v>6</v>
      </c>
      <c r="CE16" s="3">
        <f>(BX16*5)+(BY16*10)+(BZ16*15)+(CA16*10)+(CB16*20)</f>
        <v>0</v>
      </c>
      <c r="CF16" s="11">
        <f>CC16+CD16+CE16</f>
        <v>58.81</v>
      </c>
      <c r="CG16" s="44">
        <f>(MIN(CF$5:CF$41)/CF16)*100</f>
        <v>58.765516068695803</v>
      </c>
      <c r="CH16" s="12"/>
      <c r="CI16" s="2"/>
      <c r="CJ16" s="3"/>
      <c r="CK16" s="3"/>
      <c r="CL16" s="3"/>
      <c r="CM16" s="3"/>
      <c r="CN16" s="3"/>
      <c r="CO16" s="6">
        <f>CH16+CI16</f>
        <v>0</v>
      </c>
      <c r="CP16" s="10">
        <f>CI16</f>
        <v>0</v>
      </c>
      <c r="CQ16" s="3">
        <f>(CK16*3)+(CL16*5)+(CM16*5)+(CN16*20)</f>
        <v>0</v>
      </c>
      <c r="CR16" s="11">
        <f>CO16+CP16+CQ16</f>
        <v>0</v>
      </c>
      <c r="CS16" s="12"/>
      <c r="CT16" s="2"/>
      <c r="CU16" s="3"/>
      <c r="CV16" s="3"/>
      <c r="CW16" s="3"/>
      <c r="CX16" s="3"/>
      <c r="CY16" s="3"/>
      <c r="CZ16" s="6">
        <f>CS16+CT16</f>
        <v>0</v>
      </c>
      <c r="DA16" s="10">
        <f>CT16</f>
        <v>0</v>
      </c>
      <c r="DB16" s="3">
        <f>(CV16*3)+(CW16*5)+(CX16*5)+(CY16*20)</f>
        <v>0</v>
      </c>
      <c r="DC16" s="11">
        <f>CZ16+DA16+DB16</f>
        <v>0</v>
      </c>
      <c r="DD16" s="12"/>
      <c r="DE16" s="2"/>
      <c r="DF16" s="3"/>
      <c r="DG16" s="3"/>
      <c r="DH16" s="3"/>
      <c r="DI16" s="3"/>
      <c r="DJ16" s="3"/>
      <c r="DK16" s="6">
        <f>DD16+DE16</f>
        <v>0</v>
      </c>
      <c r="DL16" s="10">
        <f>DE16</f>
        <v>0</v>
      </c>
      <c r="DM16" s="3">
        <f>(DG16*3)+(DH16*5)+(DI16*5)+(DJ16*20)</f>
        <v>0</v>
      </c>
      <c r="DN16" s="11">
        <f>DK16+DL16+DM16</f>
        <v>0</v>
      </c>
    </row>
    <row r="17" spans="1:118" ht="15" x14ac:dyDescent="0.2">
      <c r="A17" s="14">
        <v>23</v>
      </c>
      <c r="B17" s="14">
        <v>11</v>
      </c>
      <c r="C17" s="8" t="s">
        <v>72</v>
      </c>
      <c r="D17" s="31" t="s">
        <v>32</v>
      </c>
      <c r="E17" s="30" t="s">
        <v>33</v>
      </c>
      <c r="F17" s="45">
        <f xml:space="preserve"> AB17+AQ17+BE17+BS17+CG17</f>
        <v>230.32032188678869</v>
      </c>
      <c r="G17" s="29">
        <f>H17+I17+J17</f>
        <v>530.1400000000001</v>
      </c>
      <c r="H17" s="22">
        <f>X17+AM17+BA17+BO17+CC17+CO17+CZ17+DK17</f>
        <v>256.14000000000004</v>
      </c>
      <c r="I17" s="7">
        <f>Z17+AO17+BC17+BQ17+CE17+CQ17+DB17+DM17</f>
        <v>0</v>
      </c>
      <c r="J17" s="24">
        <f>R17+AG17+AU17+BI17+BW17+CJ17+CU17+DF17</f>
        <v>274</v>
      </c>
      <c r="K17" s="12">
        <v>59.61</v>
      </c>
      <c r="L17" s="2"/>
      <c r="M17" s="2"/>
      <c r="N17" s="2"/>
      <c r="O17" s="2"/>
      <c r="P17" s="2"/>
      <c r="Q17" s="2"/>
      <c r="R17" s="3">
        <v>90</v>
      </c>
      <c r="S17" s="3"/>
      <c r="T17" s="3"/>
      <c r="U17" s="3"/>
      <c r="V17" s="3"/>
      <c r="W17" s="13"/>
      <c r="X17" s="6">
        <f>K17+L17+M17+N17+O17+P17+Q17</f>
        <v>59.61</v>
      </c>
      <c r="Y17" s="10">
        <f>R17</f>
        <v>90</v>
      </c>
      <c r="Z17" s="3">
        <f>(S17*5)+(T17*10)+(U17*15)+(V17*10)+(W17*20)</f>
        <v>0</v>
      </c>
      <c r="AA17" s="33">
        <f>X17+Y17+Z17</f>
        <v>149.61000000000001</v>
      </c>
      <c r="AB17" s="44">
        <f>(MIN(AA$5:AA$41)/AA17)*100</f>
        <v>30.445825813782495</v>
      </c>
      <c r="AC17" s="12">
        <v>51.85</v>
      </c>
      <c r="AD17" s="2"/>
      <c r="AE17" s="2"/>
      <c r="AF17" s="2"/>
      <c r="AG17" s="3">
        <v>97</v>
      </c>
      <c r="AH17" s="3"/>
      <c r="AI17" s="3"/>
      <c r="AJ17" s="3"/>
      <c r="AK17" s="3"/>
      <c r="AL17" s="3"/>
      <c r="AM17" s="6">
        <f>AC17+AD17+AE17+AF17</f>
        <v>51.85</v>
      </c>
      <c r="AN17" s="10">
        <f>AG17</f>
        <v>97</v>
      </c>
      <c r="AO17" s="3">
        <f>(AH17*5)+(AI17*10)+(AJ17*15)+(AK17*10)+(AL17*20)</f>
        <v>0</v>
      </c>
      <c r="AP17" s="11">
        <f>AM17+AN17+AO17</f>
        <v>148.85</v>
      </c>
      <c r="AQ17" s="44">
        <f>(MIN(AP$5:AP$41)/AP17)*100</f>
        <v>30.231776956667787</v>
      </c>
      <c r="AR17" s="12">
        <v>42.83</v>
      </c>
      <c r="AS17" s="2"/>
      <c r="AT17" s="2"/>
      <c r="AU17" s="3">
        <v>27</v>
      </c>
      <c r="AV17" s="3"/>
      <c r="AW17" s="3"/>
      <c r="AX17" s="3"/>
      <c r="AY17" s="3"/>
      <c r="AZ17" s="3"/>
      <c r="BA17" s="6">
        <f>AR17+AS17+AT17</f>
        <v>42.83</v>
      </c>
      <c r="BB17" s="10">
        <f>AU17</f>
        <v>27</v>
      </c>
      <c r="BC17" s="3">
        <f>(AV17*5)+(AW17*10)+(AX17*15)+(AY17*10)+(AZ17*20)</f>
        <v>0</v>
      </c>
      <c r="BD17" s="11">
        <f>BA17+BB17+BC17</f>
        <v>69.83</v>
      </c>
      <c r="BE17" s="44">
        <f>(MIN(BD$5:BD$41)/BD17)*100</f>
        <v>62.093656021767153</v>
      </c>
      <c r="BF17" s="12">
        <v>52.62</v>
      </c>
      <c r="BG17" s="2"/>
      <c r="BH17" s="2"/>
      <c r="BI17" s="3">
        <v>52</v>
      </c>
      <c r="BJ17" s="3"/>
      <c r="BK17" s="3"/>
      <c r="BL17" s="3"/>
      <c r="BM17" s="3"/>
      <c r="BN17" s="3"/>
      <c r="BO17" s="6">
        <f>BF17+BG17+BH17</f>
        <v>52.62</v>
      </c>
      <c r="BP17" s="10">
        <f>BI17</f>
        <v>52</v>
      </c>
      <c r="BQ17" s="3">
        <f>(BJ17*5)+(BK17*10)+(BL17*15)+(BM17*10)+(BN17*20)</f>
        <v>0</v>
      </c>
      <c r="BR17" s="33">
        <f>BO17+BP17+BQ17</f>
        <v>104.62</v>
      </c>
      <c r="BS17" s="44">
        <f>(MIN(BR$5:BR$41)/BR17)*100</f>
        <v>47.161154654941697</v>
      </c>
      <c r="BT17" s="12">
        <v>49.23</v>
      </c>
      <c r="BU17" s="2"/>
      <c r="BV17" s="2"/>
      <c r="BW17" s="3">
        <v>8</v>
      </c>
      <c r="BX17" s="3"/>
      <c r="BY17" s="3"/>
      <c r="BZ17" s="3"/>
      <c r="CA17" s="3"/>
      <c r="CB17" s="3"/>
      <c r="CC17" s="6">
        <f>BT17+BU17+BV17</f>
        <v>49.23</v>
      </c>
      <c r="CD17" s="10">
        <f>BW17</f>
        <v>8</v>
      </c>
      <c r="CE17" s="3">
        <f>(BX17*5)+(BY17*10)+(BZ17*15)+(CA17*10)+(CB17*20)</f>
        <v>0</v>
      </c>
      <c r="CF17" s="11">
        <f>CC17+CD17+CE17</f>
        <v>57.23</v>
      </c>
      <c r="CG17" s="44">
        <f>(MIN(CF$5:CF$41)/CF17)*100</f>
        <v>60.38790843962957</v>
      </c>
      <c r="CH17" s="12"/>
      <c r="CI17" s="2"/>
      <c r="CJ17" s="3"/>
      <c r="CK17" s="3"/>
      <c r="CL17" s="3"/>
      <c r="CM17" s="3"/>
      <c r="CN17" s="3"/>
      <c r="CO17" s="6">
        <f>CH17+CI17</f>
        <v>0</v>
      </c>
      <c r="CP17" s="10">
        <f>CI17</f>
        <v>0</v>
      </c>
      <c r="CQ17" s="3">
        <f>(CK17*3)+(CL17*5)+(CM17*5)+(CN17*20)</f>
        <v>0</v>
      </c>
      <c r="CR17" s="11">
        <f>CO17+CP17+CQ17</f>
        <v>0</v>
      </c>
      <c r="CS17" s="12"/>
      <c r="CT17" s="2"/>
      <c r="CU17" s="3"/>
      <c r="CV17" s="3"/>
      <c r="CW17" s="3"/>
      <c r="CX17" s="3"/>
      <c r="CY17" s="3"/>
      <c r="CZ17" s="6">
        <f>CS17+CT17</f>
        <v>0</v>
      </c>
      <c r="DA17" s="10">
        <f>CT17</f>
        <v>0</v>
      </c>
      <c r="DB17" s="3">
        <f>(CV17*3)+(CW17*5)+(CX17*5)+(CY17*20)</f>
        <v>0</v>
      </c>
      <c r="DC17" s="11">
        <f>CZ17+DA17+DB17</f>
        <v>0</v>
      </c>
      <c r="DD17" s="12"/>
      <c r="DE17" s="2"/>
      <c r="DF17" s="3"/>
      <c r="DG17" s="3"/>
      <c r="DH17" s="3"/>
      <c r="DI17" s="3"/>
      <c r="DJ17" s="3"/>
      <c r="DK17" s="6">
        <f>DD17+DE17</f>
        <v>0</v>
      </c>
      <c r="DL17" s="10">
        <f>DE17</f>
        <v>0</v>
      </c>
      <c r="DM17" s="3">
        <f>(DG17*3)+(DH17*5)+(DI17*5)+(DJ17*20)</f>
        <v>0</v>
      </c>
      <c r="DN17" s="11">
        <f>DK17+DL17+DM17</f>
        <v>0</v>
      </c>
    </row>
    <row r="18" spans="1:118" ht="15" x14ac:dyDescent="0.2">
      <c r="A18" s="14">
        <v>27</v>
      </c>
      <c r="B18" s="14">
        <v>12</v>
      </c>
      <c r="C18" s="8" t="s">
        <v>63</v>
      </c>
      <c r="D18" s="31" t="s">
        <v>32</v>
      </c>
      <c r="E18" s="30" t="s">
        <v>33</v>
      </c>
      <c r="F18" s="45">
        <f xml:space="preserve"> AB18+AQ18+BE18+BS18+CG18</f>
        <v>218.2233117934199</v>
      </c>
      <c r="G18" s="29">
        <f>H18+I18+J18</f>
        <v>550</v>
      </c>
      <c r="H18" s="22">
        <f>X18+AM18+BA18+BO18+CC18+CO18+CZ18+DK18</f>
        <v>359</v>
      </c>
      <c r="I18" s="7">
        <f>Z18+AO18+BC18+BQ18+CE18+CQ18+DB18+DM18</f>
        <v>0</v>
      </c>
      <c r="J18" s="24">
        <f>R18+AG18+AU18+BI18+BW18+CJ18+CU18+DF18</f>
        <v>191</v>
      </c>
      <c r="K18" s="12">
        <v>55.69</v>
      </c>
      <c r="L18" s="2"/>
      <c r="M18" s="2"/>
      <c r="N18" s="2"/>
      <c r="O18" s="2"/>
      <c r="P18" s="2"/>
      <c r="Q18" s="2"/>
      <c r="R18" s="3">
        <v>70</v>
      </c>
      <c r="S18" s="3"/>
      <c r="T18" s="3"/>
      <c r="U18" s="3"/>
      <c r="V18" s="3"/>
      <c r="W18" s="13"/>
      <c r="X18" s="6">
        <f>K18+L18+M18+N18+O18+P18+Q18</f>
        <v>55.69</v>
      </c>
      <c r="Y18" s="10">
        <f>R18</f>
        <v>70</v>
      </c>
      <c r="Z18" s="3">
        <f>(S18*5)+(T18*10)+(U18*15)+(V18*10)+(W18*20)</f>
        <v>0</v>
      </c>
      <c r="AA18" s="33">
        <f>X18+Y18+Z18</f>
        <v>125.69</v>
      </c>
      <c r="AB18" s="44">
        <f>(MIN(AA$5:AA$41)/AA18)*100</f>
        <v>36.239955445938421</v>
      </c>
      <c r="AC18" s="12">
        <v>65.61</v>
      </c>
      <c r="AD18" s="2"/>
      <c r="AE18" s="2"/>
      <c r="AF18" s="2"/>
      <c r="AG18" s="3">
        <v>113</v>
      </c>
      <c r="AH18" s="3"/>
      <c r="AI18" s="3"/>
      <c r="AJ18" s="3"/>
      <c r="AK18" s="3"/>
      <c r="AL18" s="3"/>
      <c r="AM18" s="6">
        <f>AC18+AD18+AE18+AF18</f>
        <v>65.61</v>
      </c>
      <c r="AN18" s="10">
        <f>AG18</f>
        <v>113</v>
      </c>
      <c r="AO18" s="3">
        <f>(AH18*5)+(AI18*10)+(AJ18*15)+(AK18*10)+(AL18*20)</f>
        <v>0</v>
      </c>
      <c r="AP18" s="11">
        <f>AM18+AN18+AO18</f>
        <v>178.61</v>
      </c>
      <c r="AQ18" s="44">
        <f>(MIN(AP$5:AP$41)/AP18)*100</f>
        <v>25.194557975477295</v>
      </c>
      <c r="AR18" s="12">
        <v>64.73</v>
      </c>
      <c r="AS18" s="2"/>
      <c r="AT18" s="2"/>
      <c r="AU18" s="3">
        <v>7</v>
      </c>
      <c r="AV18" s="3"/>
      <c r="AW18" s="3"/>
      <c r="AX18" s="3"/>
      <c r="AY18" s="3"/>
      <c r="AZ18" s="3"/>
      <c r="BA18" s="6">
        <f>AR18+AS18+AT18</f>
        <v>64.73</v>
      </c>
      <c r="BB18" s="10">
        <f>AU18</f>
        <v>7</v>
      </c>
      <c r="BC18" s="3">
        <f>(AV18*5)+(AW18*10)+(AX18*15)+(AY18*10)+(AZ18*20)</f>
        <v>0</v>
      </c>
      <c r="BD18" s="11">
        <f>BA18+BB18+BC18</f>
        <v>71.73</v>
      </c>
      <c r="BE18" s="44">
        <f>(MIN(BD$5:BD$41)/BD18)*100</f>
        <v>60.448905618290802</v>
      </c>
      <c r="BF18" s="12">
        <v>87.59</v>
      </c>
      <c r="BG18" s="2"/>
      <c r="BH18" s="2"/>
      <c r="BI18" s="3">
        <v>0</v>
      </c>
      <c r="BJ18" s="3"/>
      <c r="BK18" s="3"/>
      <c r="BL18" s="3"/>
      <c r="BM18" s="3"/>
      <c r="BN18" s="3"/>
      <c r="BO18" s="6">
        <f>BF18+BG18+BH18</f>
        <v>87.59</v>
      </c>
      <c r="BP18" s="10">
        <f>BI18</f>
        <v>0</v>
      </c>
      <c r="BQ18" s="3">
        <f>(BJ18*5)+(BK18*10)+(BL18*15)+(BM18*10)+(BN18*20)</f>
        <v>0</v>
      </c>
      <c r="BR18" s="33">
        <f>BO18+BP18+BQ18</f>
        <v>87.59</v>
      </c>
      <c r="BS18" s="44">
        <f>(MIN(BR$5:BR$41)/BR18)*100</f>
        <v>56.330631350610801</v>
      </c>
      <c r="BT18" s="12">
        <v>85.38</v>
      </c>
      <c r="BU18" s="2"/>
      <c r="BV18" s="2"/>
      <c r="BW18" s="3">
        <v>1</v>
      </c>
      <c r="BX18" s="3"/>
      <c r="BY18" s="3"/>
      <c r="BZ18" s="3"/>
      <c r="CA18" s="3"/>
      <c r="CB18" s="3"/>
      <c r="CC18" s="6">
        <f>BT18+BU18+BV18</f>
        <v>85.38</v>
      </c>
      <c r="CD18" s="10">
        <f>BW18</f>
        <v>1</v>
      </c>
      <c r="CE18" s="3">
        <f>(BX18*5)+(BY18*10)+(BZ18*15)+(CA18*10)+(CB18*20)</f>
        <v>0</v>
      </c>
      <c r="CF18" s="11">
        <f>CC18+CD18+CE18</f>
        <v>86.38</v>
      </c>
      <c r="CG18" s="44">
        <f>(MIN(CF$5:CF$41)/CF18)*100</f>
        <v>40.009261403102578</v>
      </c>
      <c r="CH18" s="12"/>
      <c r="CI18" s="2"/>
      <c r="CJ18" s="3"/>
      <c r="CK18" s="3"/>
      <c r="CL18" s="3"/>
      <c r="CM18" s="3"/>
      <c r="CN18" s="3"/>
      <c r="CO18" s="6">
        <f>CH18+CI18</f>
        <v>0</v>
      </c>
      <c r="CP18" s="10">
        <f>CI18</f>
        <v>0</v>
      </c>
      <c r="CQ18" s="3">
        <f>(CK18*3)+(CL18*5)+(CM18*5)+(CN18*20)</f>
        <v>0</v>
      </c>
      <c r="CR18" s="11">
        <f>CO18+CP18+CQ18</f>
        <v>0</v>
      </c>
      <c r="CS18" s="12"/>
      <c r="CT18" s="2"/>
      <c r="CU18" s="3"/>
      <c r="CV18" s="3"/>
      <c r="CW18" s="3"/>
      <c r="CX18" s="3"/>
      <c r="CY18" s="3"/>
      <c r="CZ18" s="6">
        <f>CS18+CT18</f>
        <v>0</v>
      </c>
      <c r="DA18" s="10">
        <f>CT18</f>
        <v>0</v>
      </c>
      <c r="DB18" s="3">
        <f>(CV18*3)+(CW18*5)+(CX18*5)+(CY18*20)</f>
        <v>0</v>
      </c>
      <c r="DC18" s="11">
        <f>CZ18+DA18+DB18</f>
        <v>0</v>
      </c>
      <c r="DD18" s="12"/>
      <c r="DE18" s="2"/>
      <c r="DF18" s="3"/>
      <c r="DG18" s="3"/>
      <c r="DH18" s="3"/>
      <c r="DI18" s="3"/>
      <c r="DJ18" s="3"/>
      <c r="DK18" s="6">
        <f>DD18+DE18</f>
        <v>0</v>
      </c>
      <c r="DL18" s="10">
        <f>DE18</f>
        <v>0</v>
      </c>
      <c r="DM18" s="3">
        <f>(DG18*3)+(DH18*5)+(DI18*5)+(DJ18*20)</f>
        <v>0</v>
      </c>
      <c r="DN18" s="11">
        <f>DK18+DL18+DM18</f>
        <v>0</v>
      </c>
    </row>
    <row r="19" spans="1:118" ht="15" x14ac:dyDescent="0.2">
      <c r="A19" s="14">
        <v>29</v>
      </c>
      <c r="B19" s="14">
        <v>13</v>
      </c>
      <c r="C19" s="8" t="s">
        <v>64</v>
      </c>
      <c r="D19" s="31" t="s">
        <v>52</v>
      </c>
      <c r="E19" s="30" t="s">
        <v>33</v>
      </c>
      <c r="F19" s="45">
        <f xml:space="preserve"> AB19+AQ19+BE19+BS19+CG19</f>
        <v>200.1871858612962</v>
      </c>
      <c r="G19" s="29">
        <f>H19+I19+J19</f>
        <v>672.81999999999994</v>
      </c>
      <c r="H19" s="22">
        <f>X19+AM19+BA19+BO19+CC19+CO19+CZ19+DK19</f>
        <v>432.82</v>
      </c>
      <c r="I19" s="7">
        <f>Z19+AO19+BC19+BQ19+CE19+CQ19+DB19+DM19</f>
        <v>5</v>
      </c>
      <c r="J19" s="24">
        <f>R19+AG19+AU19+BI19+BW19+CJ19+CU19+DF19</f>
        <v>235</v>
      </c>
      <c r="K19" s="12">
        <v>76.930000000000007</v>
      </c>
      <c r="L19" s="2"/>
      <c r="M19" s="2"/>
      <c r="N19" s="2"/>
      <c r="O19" s="2"/>
      <c r="P19" s="2"/>
      <c r="Q19" s="2"/>
      <c r="R19" s="3">
        <v>210</v>
      </c>
      <c r="S19" s="3"/>
      <c r="T19" s="3"/>
      <c r="U19" s="3"/>
      <c r="V19" s="3"/>
      <c r="W19" s="13"/>
      <c r="X19" s="6">
        <f>K19+L19+M19+N19+O19+P19+Q19</f>
        <v>76.930000000000007</v>
      </c>
      <c r="Y19" s="10">
        <f>R19</f>
        <v>210</v>
      </c>
      <c r="Z19" s="3">
        <f>(S19*5)+(T19*10)+(U19*15)+(V19*10)+(W19*20)</f>
        <v>0</v>
      </c>
      <c r="AA19" s="33">
        <f>X19+Y19+Z19</f>
        <v>286.93</v>
      </c>
      <c r="AB19" s="44">
        <f>(MIN(AA$5:AA$41)/AA19)*100</f>
        <v>15.874952078904261</v>
      </c>
      <c r="AC19" s="12">
        <v>105.47</v>
      </c>
      <c r="AD19" s="2"/>
      <c r="AE19" s="2"/>
      <c r="AF19" s="2"/>
      <c r="AG19" s="3">
        <v>15</v>
      </c>
      <c r="AH19" s="3">
        <v>1</v>
      </c>
      <c r="AI19" s="3"/>
      <c r="AJ19" s="3"/>
      <c r="AK19" s="3"/>
      <c r="AL19" s="3"/>
      <c r="AM19" s="6">
        <f>AC19+AD19+AE19+AF19</f>
        <v>105.47</v>
      </c>
      <c r="AN19" s="10">
        <f>AG19</f>
        <v>15</v>
      </c>
      <c r="AO19" s="3">
        <f>(AH19*5)+(AI19*10)+(AJ19*15)+(AK19*10)+(AL19*20)</f>
        <v>5</v>
      </c>
      <c r="AP19" s="11">
        <f>AM19+AN19+AO19</f>
        <v>125.47</v>
      </c>
      <c r="AQ19" s="44">
        <f>(MIN(AP$5:AP$41)/AP19)*100</f>
        <v>35.865147047102894</v>
      </c>
      <c r="AR19" s="12">
        <v>64.930000000000007</v>
      </c>
      <c r="AS19" s="2"/>
      <c r="AT19" s="2"/>
      <c r="AU19" s="3">
        <v>9</v>
      </c>
      <c r="AV19" s="3"/>
      <c r="AW19" s="3"/>
      <c r="AX19" s="3"/>
      <c r="AY19" s="3"/>
      <c r="AZ19" s="3"/>
      <c r="BA19" s="6">
        <f>AR19+AS19+AT19</f>
        <v>64.930000000000007</v>
      </c>
      <c r="BB19" s="10">
        <f>AU19</f>
        <v>9</v>
      </c>
      <c r="BC19" s="3">
        <f>(AV19*5)+(AW19*10)+(AX19*15)+(AY19*10)+(AZ19*20)</f>
        <v>0</v>
      </c>
      <c r="BD19" s="11">
        <f>BA19+BB19+BC19</f>
        <v>73.930000000000007</v>
      </c>
      <c r="BE19" s="44">
        <f>(MIN(BD$5:BD$41)/BD19)*100</f>
        <v>58.650074394697683</v>
      </c>
      <c r="BF19" s="12">
        <v>108.56</v>
      </c>
      <c r="BG19" s="2"/>
      <c r="BH19" s="2"/>
      <c r="BI19" s="3">
        <v>0</v>
      </c>
      <c r="BJ19" s="3"/>
      <c r="BK19" s="3"/>
      <c r="BL19" s="3"/>
      <c r="BM19" s="3"/>
      <c r="BN19" s="3"/>
      <c r="BO19" s="6">
        <f>BF19+BG19+BH19</f>
        <v>108.56</v>
      </c>
      <c r="BP19" s="10">
        <f>BI19</f>
        <v>0</v>
      </c>
      <c r="BQ19" s="3">
        <f>(BJ19*5)+(BK19*10)+(BL19*15)+(BM19*10)+(BN19*20)</f>
        <v>0</v>
      </c>
      <c r="BR19" s="33">
        <f>BO19+BP19+BQ19</f>
        <v>108.56</v>
      </c>
      <c r="BS19" s="44">
        <f>(MIN(BR$5:BR$41)/BR19)*100</f>
        <v>45.449521002210766</v>
      </c>
      <c r="BT19" s="12">
        <v>76.930000000000007</v>
      </c>
      <c r="BU19" s="2"/>
      <c r="BV19" s="2"/>
      <c r="BW19" s="3">
        <v>1</v>
      </c>
      <c r="BX19" s="3"/>
      <c r="BY19" s="3"/>
      <c r="BZ19" s="3"/>
      <c r="CA19" s="3"/>
      <c r="CB19" s="3"/>
      <c r="CC19" s="6">
        <f>BT19+BU19+BV19</f>
        <v>76.930000000000007</v>
      </c>
      <c r="CD19" s="10">
        <f>BW19</f>
        <v>1</v>
      </c>
      <c r="CE19" s="3">
        <f>(BX19*5)+(BY19*10)+(BZ19*15)+(CA19*10)+(CB19*20)</f>
        <v>0</v>
      </c>
      <c r="CF19" s="11">
        <f>CC19+CD19+CE19</f>
        <v>77.930000000000007</v>
      </c>
      <c r="CG19" s="44">
        <f>(MIN(CF$5:CF$41)/CF19)*100</f>
        <v>44.347491338380593</v>
      </c>
      <c r="CH19" s="12"/>
      <c r="CI19" s="2"/>
      <c r="CJ19" s="3"/>
      <c r="CK19" s="3"/>
      <c r="CL19" s="3"/>
      <c r="CM19" s="3"/>
      <c r="CN19" s="3"/>
      <c r="CO19" s="6">
        <f>CH19+CI19</f>
        <v>0</v>
      </c>
      <c r="CP19" s="10">
        <f>CI19</f>
        <v>0</v>
      </c>
      <c r="CQ19" s="3">
        <f>(CK19*3)+(CL19*5)+(CM19*5)+(CN19*20)</f>
        <v>0</v>
      </c>
      <c r="CR19" s="11">
        <f>CO19+CP19+CQ19</f>
        <v>0</v>
      </c>
      <c r="CS19" s="12"/>
      <c r="CT19" s="2"/>
      <c r="CU19" s="3"/>
      <c r="CV19" s="3"/>
      <c r="CW19" s="3"/>
      <c r="CX19" s="3"/>
      <c r="CY19" s="3"/>
      <c r="CZ19" s="6">
        <f>CS19+CT19</f>
        <v>0</v>
      </c>
      <c r="DA19" s="10">
        <f>CT19</f>
        <v>0</v>
      </c>
      <c r="DB19" s="3">
        <f>(CV19*3)+(CW19*5)+(CX19*5)+(CY19*20)</f>
        <v>0</v>
      </c>
      <c r="DC19" s="11">
        <f>CZ19+DA19+DB19</f>
        <v>0</v>
      </c>
      <c r="DD19" s="12"/>
      <c r="DE19" s="2"/>
      <c r="DF19" s="3"/>
      <c r="DG19" s="3"/>
      <c r="DH19" s="3"/>
      <c r="DI19" s="3"/>
      <c r="DJ19" s="3"/>
      <c r="DK19" s="6">
        <f>DD19+DE19</f>
        <v>0</v>
      </c>
      <c r="DL19" s="10">
        <f>DE19</f>
        <v>0</v>
      </c>
      <c r="DM19" s="3">
        <f>(DG19*3)+(DH19*5)+(DI19*5)+(DJ19*20)</f>
        <v>0</v>
      </c>
      <c r="DN19" s="11">
        <f>DK19+DL19+DM19</f>
        <v>0</v>
      </c>
    </row>
    <row r="20" spans="1:118" ht="15" x14ac:dyDescent="0.2">
      <c r="A20" s="14"/>
      <c r="B20" s="14"/>
      <c r="C20" s="8"/>
      <c r="D20" s="31"/>
      <c r="E20" s="30"/>
      <c r="F20" s="45"/>
      <c r="G20" s="29"/>
      <c r="H20" s="22"/>
      <c r="I20" s="7"/>
      <c r="J20" s="24"/>
      <c r="K20" s="12"/>
      <c r="L20" s="2"/>
      <c r="M20" s="2"/>
      <c r="N20" s="2"/>
      <c r="O20" s="2"/>
      <c r="P20" s="2"/>
      <c r="Q20" s="2"/>
      <c r="R20" s="3"/>
      <c r="S20" s="3"/>
      <c r="T20" s="3"/>
      <c r="U20" s="3"/>
      <c r="V20" s="3"/>
      <c r="W20" s="13"/>
      <c r="X20" s="6"/>
      <c r="Y20" s="10"/>
      <c r="Z20" s="3"/>
      <c r="AA20" s="33"/>
      <c r="AB20" s="44"/>
      <c r="AC20" s="12"/>
      <c r="AD20" s="2"/>
      <c r="AE20" s="2"/>
      <c r="AF20" s="2"/>
      <c r="AG20" s="3"/>
      <c r="AH20" s="3"/>
      <c r="AI20" s="3"/>
      <c r="AJ20" s="3"/>
      <c r="AK20" s="3"/>
      <c r="AL20" s="3"/>
      <c r="AM20" s="6"/>
      <c r="AN20" s="10"/>
      <c r="AO20" s="3"/>
      <c r="AP20" s="11"/>
      <c r="AQ20" s="44"/>
      <c r="AR20" s="12"/>
      <c r="AS20" s="2"/>
      <c r="AT20" s="2"/>
      <c r="AU20" s="3"/>
      <c r="AV20" s="3"/>
      <c r="AW20" s="3"/>
      <c r="AX20" s="3"/>
      <c r="AY20" s="3"/>
      <c r="AZ20" s="3"/>
      <c r="BA20" s="6"/>
      <c r="BB20" s="10"/>
      <c r="BC20" s="3"/>
      <c r="BD20" s="11"/>
      <c r="BE20" s="44"/>
      <c r="BF20" s="12"/>
      <c r="BG20" s="2"/>
      <c r="BH20" s="2"/>
      <c r="BI20" s="3"/>
      <c r="BJ20" s="3"/>
      <c r="BK20" s="3"/>
      <c r="BL20" s="3"/>
      <c r="BM20" s="3"/>
      <c r="BN20" s="3"/>
      <c r="BO20" s="6"/>
      <c r="BP20" s="10"/>
      <c r="BQ20" s="3"/>
      <c r="BR20" s="33"/>
      <c r="BS20" s="44"/>
      <c r="BT20" s="12"/>
      <c r="BU20" s="2"/>
      <c r="BV20" s="2"/>
      <c r="BW20" s="3"/>
      <c r="BX20" s="3"/>
      <c r="BY20" s="3"/>
      <c r="BZ20" s="3"/>
      <c r="CA20" s="3"/>
      <c r="CB20" s="3"/>
      <c r="CC20" s="6"/>
      <c r="CD20" s="10"/>
      <c r="CE20" s="3"/>
      <c r="CF20" s="11"/>
      <c r="CG20" s="44"/>
      <c r="CH20" s="12"/>
      <c r="CI20" s="2"/>
      <c r="CJ20" s="3"/>
      <c r="CK20" s="3"/>
      <c r="CL20" s="3"/>
      <c r="CM20" s="3"/>
      <c r="CN20" s="3"/>
      <c r="CO20" s="6"/>
      <c r="CP20" s="10"/>
      <c r="CQ20" s="3"/>
      <c r="CR20" s="11"/>
      <c r="CS20" s="12"/>
      <c r="CT20" s="2"/>
      <c r="CU20" s="3"/>
      <c r="CV20" s="3"/>
      <c r="CW20" s="3"/>
      <c r="CX20" s="3"/>
      <c r="CY20" s="3"/>
      <c r="CZ20" s="6"/>
      <c r="DA20" s="10"/>
      <c r="DB20" s="3"/>
      <c r="DC20" s="11"/>
      <c r="DD20" s="12"/>
      <c r="DE20" s="2"/>
      <c r="DF20" s="3"/>
      <c r="DG20" s="3"/>
      <c r="DH20" s="3"/>
      <c r="DI20" s="3"/>
      <c r="DJ20" s="3"/>
      <c r="DK20" s="6"/>
      <c r="DL20" s="10"/>
      <c r="DM20" s="3"/>
      <c r="DN20" s="11"/>
    </row>
    <row r="21" spans="1:118" ht="15" x14ac:dyDescent="0.2">
      <c r="A21" s="14"/>
      <c r="B21" s="14"/>
      <c r="C21" s="35" t="s">
        <v>43</v>
      </c>
      <c r="D21" s="9"/>
      <c r="E21" s="30"/>
      <c r="F21" s="45"/>
      <c r="G21" s="29"/>
      <c r="H21" s="22"/>
      <c r="I21" s="7"/>
      <c r="J21" s="24"/>
      <c r="K21" s="12"/>
      <c r="L21" s="2"/>
      <c r="M21" s="2"/>
      <c r="N21" s="2"/>
      <c r="O21" s="2"/>
      <c r="P21" s="2"/>
      <c r="Q21" s="2"/>
      <c r="R21" s="3"/>
      <c r="S21" s="3"/>
      <c r="T21" s="3"/>
      <c r="U21" s="3"/>
      <c r="V21" s="3"/>
      <c r="W21" s="13"/>
      <c r="X21" s="6"/>
      <c r="Y21" s="10"/>
      <c r="Z21" s="3"/>
      <c r="AA21" s="11"/>
      <c r="AB21" s="44"/>
      <c r="AC21" s="12"/>
      <c r="AD21" s="2"/>
      <c r="AE21" s="2"/>
      <c r="AF21" s="2"/>
      <c r="AG21" s="3"/>
      <c r="AH21" s="3"/>
      <c r="AI21" s="3"/>
      <c r="AJ21" s="3"/>
      <c r="AK21" s="3"/>
      <c r="AL21" s="3"/>
      <c r="AM21" s="6"/>
      <c r="AN21" s="10"/>
      <c r="AO21" s="3"/>
      <c r="AP21" s="11"/>
      <c r="AQ21" s="44"/>
      <c r="AR21" s="12"/>
      <c r="AS21" s="2"/>
      <c r="AT21" s="2"/>
      <c r="AU21" s="3"/>
      <c r="AV21" s="3"/>
      <c r="AW21" s="3"/>
      <c r="AX21" s="3"/>
      <c r="AY21" s="3"/>
      <c r="AZ21" s="3"/>
      <c r="BA21" s="6"/>
      <c r="BB21" s="10"/>
      <c r="BC21" s="3"/>
      <c r="BD21" s="33"/>
      <c r="BE21" s="44"/>
      <c r="BF21" s="12"/>
      <c r="BG21" s="2"/>
      <c r="BH21" s="2"/>
      <c r="BI21" s="3"/>
      <c r="BJ21" s="3"/>
      <c r="BK21" s="3"/>
      <c r="BL21" s="3"/>
      <c r="BM21" s="3"/>
      <c r="BN21" s="3"/>
      <c r="BO21" s="6"/>
      <c r="BP21" s="10"/>
      <c r="BQ21" s="3"/>
      <c r="BR21" s="11"/>
      <c r="BS21" s="44"/>
      <c r="BT21" s="12"/>
      <c r="BU21" s="2"/>
      <c r="BV21" s="2"/>
      <c r="BW21" s="3"/>
      <c r="BX21" s="3"/>
      <c r="BY21" s="3"/>
      <c r="BZ21" s="3"/>
      <c r="CA21" s="3"/>
      <c r="CB21" s="3"/>
      <c r="CC21" s="6"/>
      <c r="CD21" s="10"/>
      <c r="CE21" s="3"/>
      <c r="CF21" s="11"/>
      <c r="CG21" s="44"/>
      <c r="CH21" s="12"/>
      <c r="CI21" s="2"/>
      <c r="CJ21" s="3"/>
      <c r="CK21" s="3"/>
      <c r="CL21" s="3"/>
      <c r="CM21" s="3"/>
      <c r="CN21" s="3"/>
      <c r="CO21" s="6"/>
      <c r="CP21" s="10"/>
      <c r="CQ21" s="3"/>
      <c r="CR21" s="11"/>
      <c r="CS21" s="12"/>
      <c r="CT21" s="2"/>
      <c r="CU21" s="3"/>
      <c r="CV21" s="3"/>
      <c r="CW21" s="3"/>
      <c r="CX21" s="3"/>
      <c r="CY21" s="3"/>
      <c r="CZ21" s="6"/>
      <c r="DA21" s="10"/>
      <c r="DB21" s="3"/>
      <c r="DC21" s="11"/>
      <c r="DD21" s="12"/>
      <c r="DE21" s="2"/>
      <c r="DF21" s="3"/>
      <c r="DG21" s="3"/>
      <c r="DH21" s="3"/>
      <c r="DI21" s="3"/>
      <c r="DJ21" s="3"/>
      <c r="DK21" s="6"/>
      <c r="DL21" s="10"/>
      <c r="DM21" s="3"/>
      <c r="DN21" s="11"/>
    </row>
    <row r="22" spans="1:118" ht="15" x14ac:dyDescent="0.2">
      <c r="A22" s="14">
        <v>2</v>
      </c>
      <c r="B22" s="14">
        <v>1</v>
      </c>
      <c r="C22" s="8" t="s">
        <v>50</v>
      </c>
      <c r="D22" s="30" t="s">
        <v>32</v>
      </c>
      <c r="E22" s="31" t="s">
        <v>42</v>
      </c>
      <c r="F22" s="45">
        <f xml:space="preserve"> AB22+AQ22+BE22+BS22+CG22</f>
        <v>415.94577766302228</v>
      </c>
      <c r="G22" s="29">
        <f>H22+I22+J22</f>
        <v>263.28999999999996</v>
      </c>
      <c r="H22" s="22">
        <f>X22+AM22+BA22+BO22+CC22+CO22+CZ22+DK22</f>
        <v>223.29</v>
      </c>
      <c r="I22" s="7">
        <f>Z22+AO22+BC22+BQ22+CE22+CQ22+DB22+DM22</f>
        <v>0</v>
      </c>
      <c r="J22" s="32">
        <f>R22+AG22+AU22+BI22+BW22+CJ22+CU22+DF22</f>
        <v>40</v>
      </c>
      <c r="K22" s="12">
        <v>42.56</v>
      </c>
      <c r="L22" s="2"/>
      <c r="M22" s="2"/>
      <c r="N22" s="2"/>
      <c r="O22" s="2"/>
      <c r="P22" s="2"/>
      <c r="Q22" s="2"/>
      <c r="R22" s="3">
        <v>20</v>
      </c>
      <c r="S22" s="3"/>
      <c r="T22" s="3"/>
      <c r="U22" s="3"/>
      <c r="V22" s="3"/>
      <c r="W22" s="13"/>
      <c r="X22" s="6">
        <f>K22+L22+M22+N22+O22+P22+Q22</f>
        <v>42.56</v>
      </c>
      <c r="Y22" s="10">
        <f>R22</f>
        <v>20</v>
      </c>
      <c r="Z22" s="3">
        <f>(S22*5)+(T22*10)+(U22*15)+(V22*10)+(W22*20)</f>
        <v>0</v>
      </c>
      <c r="AA22" s="33">
        <f>X22+Y22+Z22</f>
        <v>62.56</v>
      </c>
      <c r="AB22" s="44">
        <f>(MIN(AA$5:AA$41)/AA22)*100</f>
        <v>72.810102301790266</v>
      </c>
      <c r="AC22" s="12">
        <v>46.69</v>
      </c>
      <c r="AD22" s="2"/>
      <c r="AE22" s="2"/>
      <c r="AF22" s="2"/>
      <c r="AG22" s="3">
        <v>3</v>
      </c>
      <c r="AH22" s="3"/>
      <c r="AI22" s="3"/>
      <c r="AJ22" s="3"/>
      <c r="AK22" s="3"/>
      <c r="AL22" s="3"/>
      <c r="AM22" s="6">
        <f>AC22+AD22+AE22+AF22</f>
        <v>46.69</v>
      </c>
      <c r="AN22" s="10">
        <f>AG22</f>
        <v>3</v>
      </c>
      <c r="AO22" s="3">
        <f>(AH22*5)+(AI22*10)+(AJ22*15)+(AK22*10)+(AL22*20)</f>
        <v>0</v>
      </c>
      <c r="AP22" s="11">
        <f>AM22+AN22+AO22</f>
        <v>49.69</v>
      </c>
      <c r="AQ22" s="44">
        <f>(MIN(AP$5:AP$41)/AP22)*100</f>
        <v>90.561481183336696</v>
      </c>
      <c r="AR22" s="12">
        <v>42.04</v>
      </c>
      <c r="AS22" s="2"/>
      <c r="AT22" s="2"/>
      <c r="AU22" s="3">
        <v>5</v>
      </c>
      <c r="AV22" s="3"/>
      <c r="AW22" s="3"/>
      <c r="AX22" s="3"/>
      <c r="AY22" s="3"/>
      <c r="AZ22" s="3"/>
      <c r="BA22" s="6">
        <f>AR22+AS22+AT22</f>
        <v>42.04</v>
      </c>
      <c r="BB22" s="10">
        <f>AU22</f>
        <v>5</v>
      </c>
      <c r="BC22" s="3">
        <f>(AV22*5)+(AW22*10)+(AX22*15)+(AY22*10)+(AZ22*20)</f>
        <v>0</v>
      </c>
      <c r="BD22" s="11">
        <f>BA22+BB22+BC22</f>
        <v>47.04</v>
      </c>
      <c r="BE22" s="44">
        <f>(MIN(BD$5:BD$41)/BD22)*100</f>
        <v>92.176870748299322</v>
      </c>
      <c r="BF22" s="12">
        <v>53.32</v>
      </c>
      <c r="BG22" s="2"/>
      <c r="BH22" s="2"/>
      <c r="BI22" s="3">
        <v>1</v>
      </c>
      <c r="BJ22" s="3"/>
      <c r="BK22" s="3"/>
      <c r="BL22" s="3"/>
      <c r="BM22" s="3"/>
      <c r="BN22" s="3"/>
      <c r="BO22" s="6">
        <f>BF22+BG22+BH22</f>
        <v>53.32</v>
      </c>
      <c r="BP22" s="10">
        <f>BI22</f>
        <v>1</v>
      </c>
      <c r="BQ22" s="3">
        <f>(BJ22*5)+(BK22*10)+(BL22*15)+(BM22*10)+(BN22*20)</f>
        <v>0</v>
      </c>
      <c r="BR22" s="33">
        <f>BO22+BP22+BQ22</f>
        <v>54.32</v>
      </c>
      <c r="BS22" s="44">
        <f>(MIN(BR$5:BR$41)/BR22)*100</f>
        <v>90.832106038291613</v>
      </c>
      <c r="BT22" s="12">
        <v>38.68</v>
      </c>
      <c r="BU22" s="2"/>
      <c r="BV22" s="2"/>
      <c r="BW22" s="3">
        <v>11</v>
      </c>
      <c r="BX22" s="3"/>
      <c r="BY22" s="3"/>
      <c r="BZ22" s="3"/>
      <c r="CA22" s="3"/>
      <c r="CB22" s="3"/>
      <c r="CC22" s="6">
        <f>BT22+BU22+BV22</f>
        <v>38.68</v>
      </c>
      <c r="CD22" s="10">
        <f>BW22</f>
        <v>11</v>
      </c>
      <c r="CE22" s="3">
        <f>(BX22*5)+(BY22*10)+(BZ22*15)+(CA22*10)+(CB22*20)</f>
        <v>0</v>
      </c>
      <c r="CF22" s="11">
        <f>CC22+CD22+CE22</f>
        <v>49.68</v>
      </c>
      <c r="CG22" s="44">
        <f>(MIN(CF$5:CF$41)/CF22)*100</f>
        <v>69.565217391304358</v>
      </c>
      <c r="CH22" s="12"/>
      <c r="CI22" s="2"/>
      <c r="CJ22" s="3"/>
      <c r="CK22" s="3"/>
      <c r="CL22" s="3"/>
      <c r="CM22" s="3"/>
      <c r="CN22" s="3"/>
      <c r="CO22" s="6">
        <f>CH22+CI22</f>
        <v>0</v>
      </c>
      <c r="CP22" s="10">
        <f>CI22</f>
        <v>0</v>
      </c>
      <c r="CQ22" s="3">
        <f>(CK22*3)+(CL22*5)+(CM22*5)+(CN22*20)</f>
        <v>0</v>
      </c>
      <c r="CR22" s="11">
        <f>CO22+CP22+CQ22</f>
        <v>0</v>
      </c>
      <c r="CS22" s="12"/>
      <c r="CT22" s="2"/>
      <c r="CU22" s="3"/>
      <c r="CV22" s="3"/>
      <c r="CW22" s="3"/>
      <c r="CX22" s="3"/>
      <c r="CY22" s="3"/>
      <c r="CZ22" s="6">
        <f>CS22+CT22</f>
        <v>0</v>
      </c>
      <c r="DA22" s="10">
        <f>CT22</f>
        <v>0</v>
      </c>
      <c r="DB22" s="3">
        <f>(CV22*3)+(CW22*5)+(CX22*5)+(CY22*20)</f>
        <v>0</v>
      </c>
      <c r="DC22" s="11">
        <f>CZ22+DA22+DB22</f>
        <v>0</v>
      </c>
      <c r="DD22" s="12"/>
      <c r="DE22" s="2"/>
      <c r="DF22" s="3"/>
      <c r="DG22" s="3"/>
      <c r="DH22" s="3"/>
      <c r="DI22" s="3"/>
      <c r="DJ22" s="3"/>
      <c r="DK22" s="6">
        <f>DD22+DE22</f>
        <v>0</v>
      </c>
      <c r="DL22" s="10">
        <f>DE22</f>
        <v>0</v>
      </c>
      <c r="DM22" s="3">
        <f>(DG22*3)+(DH22*5)+(DI22*5)+(DJ22*20)</f>
        <v>0</v>
      </c>
      <c r="DN22" s="11">
        <f>DK22+DL22+DM22</f>
        <v>0</v>
      </c>
    </row>
    <row r="23" spans="1:118" ht="15" x14ac:dyDescent="0.2">
      <c r="A23" s="14">
        <v>3</v>
      </c>
      <c r="B23" s="14">
        <v>2</v>
      </c>
      <c r="C23" s="8" t="s">
        <v>68</v>
      </c>
      <c r="D23" s="31" t="s">
        <v>32</v>
      </c>
      <c r="E23" s="30" t="s">
        <v>42</v>
      </c>
      <c r="F23" s="45">
        <f xml:space="preserve"> AB23+AQ23+BE23+BS23+CG23</f>
        <v>396.0576899708289</v>
      </c>
      <c r="G23" s="29">
        <f>H23+I23+J23</f>
        <v>279.27999999999997</v>
      </c>
      <c r="H23" s="22">
        <f>X23+AM23+BA23+BO23+CC23+CO23+CZ23+DK23</f>
        <v>237.28</v>
      </c>
      <c r="I23" s="7">
        <f>Z23+AO23+BC23+BQ23+CE23+CQ23+DB23+DM23</f>
        <v>0</v>
      </c>
      <c r="J23" s="24">
        <f>R23+AG23+AU23+BI23+BW23+CJ23+CU23+DF23</f>
        <v>42</v>
      </c>
      <c r="K23" s="12">
        <v>57.67</v>
      </c>
      <c r="L23" s="2"/>
      <c r="M23" s="2"/>
      <c r="N23" s="2"/>
      <c r="O23" s="2"/>
      <c r="P23" s="2"/>
      <c r="Q23" s="2"/>
      <c r="R23" s="3">
        <v>10</v>
      </c>
      <c r="S23" s="3"/>
      <c r="T23" s="3"/>
      <c r="U23" s="3"/>
      <c r="V23" s="3"/>
      <c r="W23" s="13"/>
      <c r="X23" s="6">
        <f>K23+L23+M23+N23+O23+P23+Q23</f>
        <v>57.67</v>
      </c>
      <c r="Y23" s="10">
        <f>R23</f>
        <v>10</v>
      </c>
      <c r="Z23" s="3">
        <f>(S23*5)+(T23*10)+(U23*15)+(V23*10)+(W23*20)</f>
        <v>0</v>
      </c>
      <c r="AA23" s="33">
        <f>X23+Y23+Z23</f>
        <v>67.67</v>
      </c>
      <c r="AB23" s="44">
        <f>(MIN(AA$5:AA$41)/AA23)*100</f>
        <v>67.311955076104624</v>
      </c>
      <c r="AC23" s="12">
        <v>32</v>
      </c>
      <c r="AD23" s="2"/>
      <c r="AE23" s="2"/>
      <c r="AF23" s="2"/>
      <c r="AG23" s="3">
        <v>13</v>
      </c>
      <c r="AH23" s="3"/>
      <c r="AI23" s="3"/>
      <c r="AJ23" s="3"/>
      <c r="AK23" s="3"/>
      <c r="AL23" s="3"/>
      <c r="AM23" s="6">
        <f>AC23+AD23+AE23+AF23</f>
        <v>32</v>
      </c>
      <c r="AN23" s="10">
        <f>AG23</f>
        <v>13</v>
      </c>
      <c r="AO23" s="3">
        <f>(AH23*5)+(AI23*10)+(AJ23*15)+(AK23*10)+(AL23*20)</f>
        <v>0</v>
      </c>
      <c r="AP23" s="11">
        <f>AM23+AN23+AO23</f>
        <v>45</v>
      </c>
      <c r="AQ23" s="44">
        <f>(MIN(AP$5:AP$41)/AP23)*100</f>
        <v>100</v>
      </c>
      <c r="AR23" s="12">
        <v>47.61</v>
      </c>
      <c r="AS23" s="2"/>
      <c r="AT23" s="2"/>
      <c r="AU23" s="3">
        <v>5</v>
      </c>
      <c r="AV23" s="3"/>
      <c r="AW23" s="3"/>
      <c r="AX23" s="3"/>
      <c r="AY23" s="3"/>
      <c r="AZ23" s="3"/>
      <c r="BA23" s="6">
        <f>AR23+AS23+AT23</f>
        <v>47.61</v>
      </c>
      <c r="BB23" s="10">
        <f>AU23</f>
        <v>5</v>
      </c>
      <c r="BC23" s="3">
        <f>(AV23*5)+(AW23*10)+(AX23*15)+(AY23*10)+(AZ23*20)</f>
        <v>0</v>
      </c>
      <c r="BD23" s="11">
        <f>BA23+BB23+BC23</f>
        <v>52.61</v>
      </c>
      <c r="BE23" s="44">
        <f>(MIN(BD$5:BD$41)/BD23)*100</f>
        <v>82.417791294430714</v>
      </c>
      <c r="BF23" s="12">
        <v>63.56</v>
      </c>
      <c r="BG23" s="2"/>
      <c r="BH23" s="2"/>
      <c r="BI23" s="3">
        <v>1</v>
      </c>
      <c r="BJ23" s="3"/>
      <c r="BK23" s="3"/>
      <c r="BL23" s="3"/>
      <c r="BM23" s="3"/>
      <c r="BN23" s="3"/>
      <c r="BO23" s="6">
        <f>BF23+BG23+BH23</f>
        <v>63.56</v>
      </c>
      <c r="BP23" s="10">
        <f>BI23</f>
        <v>1</v>
      </c>
      <c r="BQ23" s="3">
        <f>(BJ23*5)+(BK23*10)+(BL23*15)+(BM23*10)+(BN23*20)</f>
        <v>0</v>
      </c>
      <c r="BR23" s="33">
        <f>BO23+BP23+BQ23</f>
        <v>64.56</v>
      </c>
      <c r="BS23" s="44">
        <f>(MIN(BR$5:BR$41)/BR23)*100</f>
        <v>76.425030978934331</v>
      </c>
      <c r="BT23" s="12">
        <v>36.44</v>
      </c>
      <c r="BU23" s="2"/>
      <c r="BV23" s="2"/>
      <c r="BW23" s="3">
        <v>13</v>
      </c>
      <c r="BX23" s="3"/>
      <c r="BY23" s="3"/>
      <c r="BZ23" s="3"/>
      <c r="CA23" s="3"/>
      <c r="CB23" s="3"/>
      <c r="CC23" s="6">
        <f>BT23+BU23+BV23</f>
        <v>36.44</v>
      </c>
      <c r="CD23" s="10">
        <f>BW23</f>
        <v>13</v>
      </c>
      <c r="CE23" s="3">
        <f>(BX23*5)+(BY23*10)+(BZ23*15)+(CA23*10)+(CB23*20)</f>
        <v>0</v>
      </c>
      <c r="CF23" s="11">
        <f>CC23+CD23+CE23</f>
        <v>49.44</v>
      </c>
      <c r="CG23" s="44">
        <f>(MIN(CF$5:CF$41)/CF23)*100</f>
        <v>69.902912621359235</v>
      </c>
      <c r="CH23" s="12"/>
      <c r="CI23" s="2"/>
      <c r="CJ23" s="3"/>
      <c r="CK23" s="3"/>
      <c r="CL23" s="3"/>
      <c r="CM23" s="3"/>
      <c r="CN23" s="3"/>
      <c r="CO23" s="6">
        <f>CH23+CI23</f>
        <v>0</v>
      </c>
      <c r="CP23" s="10">
        <f>CI23</f>
        <v>0</v>
      </c>
      <c r="CQ23" s="3">
        <f>(CK23*3)+(CL23*5)+(CM23*5)+(CN23*20)</f>
        <v>0</v>
      </c>
      <c r="CR23" s="11">
        <f>CO23+CP23+CQ23</f>
        <v>0</v>
      </c>
      <c r="CS23" s="12"/>
      <c r="CT23" s="2"/>
      <c r="CU23" s="3"/>
      <c r="CV23" s="3"/>
      <c r="CW23" s="3"/>
      <c r="CX23" s="3"/>
      <c r="CY23" s="3"/>
      <c r="CZ23" s="6">
        <f>CS23+CT23</f>
        <v>0</v>
      </c>
      <c r="DA23" s="10">
        <f>CT23</f>
        <v>0</v>
      </c>
      <c r="DB23" s="3">
        <f>(CV23*3)+(CW23*5)+(CX23*5)+(CY23*20)</f>
        <v>0</v>
      </c>
      <c r="DC23" s="11">
        <f>CZ23+DA23+DB23</f>
        <v>0</v>
      </c>
      <c r="DD23" s="12"/>
      <c r="DE23" s="2"/>
      <c r="DF23" s="3"/>
      <c r="DG23" s="3"/>
      <c r="DH23" s="3"/>
      <c r="DI23" s="3"/>
      <c r="DJ23" s="3"/>
      <c r="DK23" s="6">
        <f>DD23+DE23</f>
        <v>0</v>
      </c>
      <c r="DL23" s="10">
        <f>DE23</f>
        <v>0</v>
      </c>
      <c r="DM23" s="3">
        <f>(DG23*3)+(DH23*5)+(DI23*5)+(DJ23*20)</f>
        <v>0</v>
      </c>
      <c r="DN23" s="11">
        <f>DK23+DL23+DM23</f>
        <v>0</v>
      </c>
    </row>
    <row r="24" spans="1:118" ht="15" x14ac:dyDescent="0.2">
      <c r="A24" s="14">
        <v>7</v>
      </c>
      <c r="B24" s="14">
        <v>3</v>
      </c>
      <c r="C24" s="8" t="s">
        <v>47</v>
      </c>
      <c r="D24" s="31" t="s">
        <v>32</v>
      </c>
      <c r="E24" s="30" t="s">
        <v>42</v>
      </c>
      <c r="F24" s="45">
        <f xml:space="preserve"> AB24+AQ24+BE24+BS24+CG24</f>
        <v>335.72037835380769</v>
      </c>
      <c r="G24" s="29">
        <f>H24+I24+J24</f>
        <v>407.28</v>
      </c>
      <c r="H24" s="22">
        <f>X24+AM24+BA24+BO24+CC24+CO24+CZ24+DK24</f>
        <v>236.28</v>
      </c>
      <c r="I24" s="7">
        <f>Z24+AO24+BC24+BQ24+CE24+CQ24+DB24+DM24</f>
        <v>0</v>
      </c>
      <c r="J24" s="24">
        <f>R24+AG24+AU24+BI24+BW24+CJ24+CU24+DF24</f>
        <v>171</v>
      </c>
      <c r="K24" s="12">
        <v>46.67</v>
      </c>
      <c r="L24" s="2"/>
      <c r="M24" s="2"/>
      <c r="N24" s="2"/>
      <c r="O24" s="2"/>
      <c r="P24" s="2"/>
      <c r="Q24" s="2"/>
      <c r="R24" s="3">
        <v>0</v>
      </c>
      <c r="S24" s="3"/>
      <c r="T24" s="3"/>
      <c r="U24" s="3"/>
      <c r="V24" s="3"/>
      <c r="W24" s="13"/>
      <c r="X24" s="6">
        <f>K24+L24+M24+N24+O24+P24+Q24</f>
        <v>46.67</v>
      </c>
      <c r="Y24" s="10">
        <f>R24</f>
        <v>0</v>
      </c>
      <c r="Z24" s="3">
        <f>(S24*5)+(T24*10)+(U24*15)+(V24*10)+(W24*20)</f>
        <v>0</v>
      </c>
      <c r="AA24" s="33">
        <f>X24+Y24+Z24</f>
        <v>46.67</v>
      </c>
      <c r="AB24" s="44">
        <f>(MIN(AA$5:AA$41)/AA24)*100</f>
        <v>97.600171416327399</v>
      </c>
      <c r="AC24" s="12">
        <v>44.17</v>
      </c>
      <c r="AD24" s="2"/>
      <c r="AE24" s="2"/>
      <c r="AF24" s="2"/>
      <c r="AG24" s="3">
        <v>120</v>
      </c>
      <c r="AH24" s="3"/>
      <c r="AI24" s="3"/>
      <c r="AJ24" s="3"/>
      <c r="AK24" s="3"/>
      <c r="AL24" s="3"/>
      <c r="AM24" s="6">
        <f>AC24+AD24+AE24+AF24</f>
        <v>44.17</v>
      </c>
      <c r="AN24" s="10">
        <f>AG24</f>
        <v>120</v>
      </c>
      <c r="AO24" s="3">
        <f>(AH24*5)+(AI24*10)+(AJ24*15)+(AK24*10)+(AL24*20)</f>
        <v>0</v>
      </c>
      <c r="AP24" s="11">
        <f>AM24+AN24+AO24</f>
        <v>164.17000000000002</v>
      </c>
      <c r="AQ24" s="44">
        <f>(MIN(AP$5:AP$41)/AP24)*100</f>
        <v>27.410610952061887</v>
      </c>
      <c r="AR24" s="12">
        <v>41.18</v>
      </c>
      <c r="AS24" s="2"/>
      <c r="AT24" s="2"/>
      <c r="AU24" s="3">
        <v>5</v>
      </c>
      <c r="AV24" s="3"/>
      <c r="AW24" s="3"/>
      <c r="AX24" s="3"/>
      <c r="AY24" s="3"/>
      <c r="AZ24" s="3"/>
      <c r="BA24" s="6">
        <f>AR24+AS24+AT24</f>
        <v>41.18</v>
      </c>
      <c r="BB24" s="10">
        <f>AU24</f>
        <v>5</v>
      </c>
      <c r="BC24" s="3">
        <f>(AV24*5)+(AW24*10)+(AX24*15)+(AY24*10)+(AZ24*20)</f>
        <v>0</v>
      </c>
      <c r="BD24" s="11">
        <f>BA24+BB24+BC24</f>
        <v>46.18</v>
      </c>
      <c r="BE24" s="44">
        <f>(MIN(BD$5:BD$41)/BD24)*100</f>
        <v>93.893460372455607</v>
      </c>
      <c r="BF24" s="12">
        <v>58.47</v>
      </c>
      <c r="BG24" s="2"/>
      <c r="BH24" s="2"/>
      <c r="BI24" s="3">
        <v>6</v>
      </c>
      <c r="BJ24" s="3"/>
      <c r="BK24" s="3"/>
      <c r="BL24" s="3"/>
      <c r="BM24" s="3"/>
      <c r="BN24" s="3"/>
      <c r="BO24" s="6">
        <f>BF24+BG24+BH24</f>
        <v>58.47</v>
      </c>
      <c r="BP24" s="10">
        <f>BI24</f>
        <v>6</v>
      </c>
      <c r="BQ24" s="3">
        <f>(BJ24*5)+(BK24*10)+(BL24*15)+(BM24*10)+(BN24*20)</f>
        <v>0</v>
      </c>
      <c r="BR24" s="33">
        <f>BO24+BP24+BQ24</f>
        <v>64.47</v>
      </c>
      <c r="BS24" s="44">
        <f>(MIN(BR$5:BR$41)/BR24)*100</f>
        <v>76.531720179928655</v>
      </c>
      <c r="BT24" s="12">
        <v>45.79</v>
      </c>
      <c r="BU24" s="2"/>
      <c r="BV24" s="2"/>
      <c r="BW24" s="3">
        <v>40</v>
      </c>
      <c r="BX24" s="3"/>
      <c r="BY24" s="3"/>
      <c r="BZ24" s="3"/>
      <c r="CA24" s="3"/>
      <c r="CB24" s="3"/>
      <c r="CC24" s="6">
        <f>BT24+BU24+BV24</f>
        <v>45.79</v>
      </c>
      <c r="CD24" s="10">
        <f>BW24</f>
        <v>40</v>
      </c>
      <c r="CE24" s="3">
        <f>(BX24*5)+(BY24*10)+(BZ24*15)+(CA24*10)+(CB24*20)</f>
        <v>0</v>
      </c>
      <c r="CF24" s="11">
        <f>CC24+CD24+CE24</f>
        <v>85.789999999999992</v>
      </c>
      <c r="CG24" s="44">
        <f>(MIN(CF$5:CF$41)/CF24)*100</f>
        <v>40.284415433034162</v>
      </c>
      <c r="CH24" s="12"/>
      <c r="CI24" s="2"/>
      <c r="CJ24" s="3"/>
      <c r="CK24" s="3"/>
      <c r="CL24" s="3"/>
      <c r="CM24" s="3"/>
      <c r="CN24" s="3"/>
      <c r="CO24" s="6">
        <f>CH24+CI24</f>
        <v>0</v>
      </c>
      <c r="CP24" s="10">
        <f>CI24</f>
        <v>0</v>
      </c>
      <c r="CQ24" s="3">
        <f>(CK24*3)+(CL24*5)+(CM24*5)+(CN24*20)</f>
        <v>0</v>
      </c>
      <c r="CR24" s="11">
        <f>CO24+CP24+CQ24</f>
        <v>0</v>
      </c>
      <c r="CS24" s="12"/>
      <c r="CT24" s="2"/>
      <c r="CU24" s="3"/>
      <c r="CV24" s="3"/>
      <c r="CW24" s="3"/>
      <c r="CX24" s="3"/>
      <c r="CY24" s="3"/>
      <c r="CZ24" s="6">
        <f>CS24+CT24</f>
        <v>0</v>
      </c>
      <c r="DA24" s="10">
        <f>CT24</f>
        <v>0</v>
      </c>
      <c r="DB24" s="3">
        <f>(CV24*3)+(CW24*5)+(CX24*5)+(CY24*20)</f>
        <v>0</v>
      </c>
      <c r="DC24" s="11">
        <f>CZ24+DA24+DB24</f>
        <v>0</v>
      </c>
      <c r="DD24" s="12"/>
      <c r="DE24" s="2"/>
      <c r="DF24" s="3"/>
      <c r="DG24" s="3"/>
      <c r="DH24" s="3"/>
      <c r="DI24" s="3"/>
      <c r="DJ24" s="3"/>
      <c r="DK24" s="6">
        <f>DD24+DE24</f>
        <v>0</v>
      </c>
      <c r="DL24" s="10">
        <f>DE24</f>
        <v>0</v>
      </c>
      <c r="DM24" s="3">
        <f>(DG24*3)+(DH24*5)+(DI24*5)+(DJ24*20)</f>
        <v>0</v>
      </c>
      <c r="DN24" s="11">
        <f>DK24+DL24+DM24</f>
        <v>0</v>
      </c>
    </row>
    <row r="25" spans="1:118" ht="15" x14ac:dyDescent="0.2">
      <c r="A25" s="14">
        <v>8</v>
      </c>
      <c r="B25" s="14">
        <v>4</v>
      </c>
      <c r="C25" s="8" t="s">
        <v>70</v>
      </c>
      <c r="D25" s="31" t="s">
        <v>32</v>
      </c>
      <c r="E25" s="30" t="s">
        <v>42</v>
      </c>
      <c r="F25" s="45">
        <f xml:space="preserve"> AB25+AQ25+BE25+BS25+CG25</f>
        <v>326.0569760933821</v>
      </c>
      <c r="G25" s="29">
        <f>H25+I25+J25</f>
        <v>333.29</v>
      </c>
      <c r="H25" s="22">
        <f>X25+AM25+BA25+BO25+CC25+CO25+CZ25+DK25</f>
        <v>289.29000000000002</v>
      </c>
      <c r="I25" s="7">
        <f>Z25+AO25+BC25+BQ25+CE25+CQ25+DB25+DM25</f>
        <v>0</v>
      </c>
      <c r="J25" s="24">
        <f>R25+AG25+AU25+BI25+BW25+CJ25+CU25+DF25</f>
        <v>44</v>
      </c>
      <c r="K25" s="12">
        <v>47.65</v>
      </c>
      <c r="L25" s="2"/>
      <c r="M25" s="2"/>
      <c r="N25" s="2"/>
      <c r="O25" s="2"/>
      <c r="P25" s="2"/>
      <c r="Q25" s="2"/>
      <c r="R25" s="3">
        <v>20</v>
      </c>
      <c r="S25" s="3"/>
      <c r="T25" s="3"/>
      <c r="U25" s="3"/>
      <c r="V25" s="3"/>
      <c r="W25" s="13"/>
      <c r="X25" s="6">
        <f>K25+L25+M25+N25+O25+P25+Q25</f>
        <v>47.65</v>
      </c>
      <c r="Y25" s="10">
        <f>R25</f>
        <v>20</v>
      </c>
      <c r="Z25" s="3">
        <f>(S25*5)+(T25*10)+(U25*15)+(V25*10)+(W25*20)</f>
        <v>0</v>
      </c>
      <c r="AA25" s="33">
        <f>X25+Y25+Z25</f>
        <v>67.650000000000006</v>
      </c>
      <c r="AB25" s="44">
        <f>(MIN(AA$5:AA$41)/AA25)*100</f>
        <v>67.331855136733182</v>
      </c>
      <c r="AC25" s="12">
        <v>49.02</v>
      </c>
      <c r="AD25" s="2"/>
      <c r="AE25" s="2"/>
      <c r="AF25" s="2"/>
      <c r="AG25" s="3">
        <v>16</v>
      </c>
      <c r="AH25" s="3"/>
      <c r="AI25" s="3"/>
      <c r="AJ25" s="3"/>
      <c r="AK25" s="3"/>
      <c r="AL25" s="3"/>
      <c r="AM25" s="6">
        <f>AC25+AD25+AE25+AF25</f>
        <v>49.02</v>
      </c>
      <c r="AN25" s="10">
        <f>AG25</f>
        <v>16</v>
      </c>
      <c r="AO25" s="3">
        <f>(AH25*5)+(AI25*10)+(AJ25*15)+(AK25*10)+(AL25*20)</f>
        <v>0</v>
      </c>
      <c r="AP25" s="11">
        <f>AM25+AN25+AO25</f>
        <v>65.02000000000001</v>
      </c>
      <c r="AQ25" s="44">
        <f>(MIN(AP$5:AP$41)/AP25)*100</f>
        <v>69.209474007997528</v>
      </c>
      <c r="AR25" s="12">
        <v>61.31</v>
      </c>
      <c r="AS25" s="2"/>
      <c r="AT25" s="2"/>
      <c r="AU25" s="3">
        <v>8</v>
      </c>
      <c r="AV25" s="3"/>
      <c r="AW25" s="3"/>
      <c r="AX25" s="3"/>
      <c r="AY25" s="3"/>
      <c r="AZ25" s="3"/>
      <c r="BA25" s="6">
        <f>AR25+AS25+AT25</f>
        <v>61.31</v>
      </c>
      <c r="BB25" s="10">
        <f>AU25</f>
        <v>8</v>
      </c>
      <c r="BC25" s="3">
        <f>(AV25*5)+(AW25*10)+(AX25*15)+(AY25*10)+(AZ25*20)</f>
        <v>0</v>
      </c>
      <c r="BD25" s="11">
        <f>BA25+BB25+BC25</f>
        <v>69.31</v>
      </c>
      <c r="BE25" s="44">
        <f>(MIN(BD$5:BD$41)/BD25)*100</f>
        <v>62.559515221468764</v>
      </c>
      <c r="BF25" s="12">
        <v>69.11</v>
      </c>
      <c r="BG25" s="2"/>
      <c r="BH25" s="2"/>
      <c r="BI25" s="3">
        <v>0</v>
      </c>
      <c r="BJ25" s="3"/>
      <c r="BK25" s="3"/>
      <c r="BL25" s="3"/>
      <c r="BM25" s="3"/>
      <c r="BN25" s="3"/>
      <c r="BO25" s="6">
        <f>BF25+BG25+BH25</f>
        <v>69.11</v>
      </c>
      <c r="BP25" s="10">
        <f>BI25</f>
        <v>0</v>
      </c>
      <c r="BQ25" s="3">
        <f>(BJ25*5)+(BK25*10)+(BL25*15)+(BM25*10)+(BN25*20)</f>
        <v>0</v>
      </c>
      <c r="BR25" s="33">
        <f>BO25+BP25+BQ25</f>
        <v>69.11</v>
      </c>
      <c r="BS25" s="44">
        <f>(MIN(BR$5:BR$41)/BR25)*100</f>
        <v>71.393430762552455</v>
      </c>
      <c r="BT25" s="12">
        <v>62.2</v>
      </c>
      <c r="BU25" s="2"/>
      <c r="BV25" s="2"/>
      <c r="BW25" s="3">
        <v>0</v>
      </c>
      <c r="BX25" s="3"/>
      <c r="BY25" s="3"/>
      <c r="BZ25" s="3"/>
      <c r="CA25" s="3"/>
      <c r="CB25" s="3"/>
      <c r="CC25" s="6">
        <f>BT25+BU25+BV25</f>
        <v>62.2</v>
      </c>
      <c r="CD25" s="10">
        <f>BW25</f>
        <v>0</v>
      </c>
      <c r="CE25" s="3">
        <f>(BX25*5)+(BY25*10)+(BZ25*15)+(CA25*10)+(CB25*20)</f>
        <v>0</v>
      </c>
      <c r="CF25" s="11">
        <f>CC25+CD25+CE25</f>
        <v>62.2</v>
      </c>
      <c r="CG25" s="44">
        <f>(MIN(CF$5:CF$41)/CF25)*100</f>
        <v>55.562700964630231</v>
      </c>
      <c r="CH25" s="12"/>
      <c r="CI25" s="2"/>
      <c r="CJ25" s="3"/>
      <c r="CK25" s="3"/>
      <c r="CL25" s="3"/>
      <c r="CM25" s="3"/>
      <c r="CN25" s="3"/>
      <c r="CO25" s="6">
        <f>CH25+CI25</f>
        <v>0</v>
      </c>
      <c r="CP25" s="10">
        <f>CI25</f>
        <v>0</v>
      </c>
      <c r="CQ25" s="3">
        <f>(CK25*3)+(CL25*5)+(CM25*5)+(CN25*20)</f>
        <v>0</v>
      </c>
      <c r="CR25" s="11">
        <f>CO25+CP25+CQ25</f>
        <v>0</v>
      </c>
      <c r="CS25" s="12"/>
      <c r="CT25" s="2"/>
      <c r="CU25" s="3"/>
      <c r="CV25" s="3"/>
      <c r="CW25" s="3"/>
      <c r="CX25" s="3"/>
      <c r="CY25" s="3"/>
      <c r="CZ25" s="6">
        <f>CS25+CT25</f>
        <v>0</v>
      </c>
      <c r="DA25" s="10">
        <f>CT25</f>
        <v>0</v>
      </c>
      <c r="DB25" s="3">
        <f>(CV25*3)+(CW25*5)+(CX25*5)+(CY25*20)</f>
        <v>0</v>
      </c>
      <c r="DC25" s="11">
        <f>CZ25+DA25+DB25</f>
        <v>0</v>
      </c>
      <c r="DD25" s="12"/>
      <c r="DE25" s="2"/>
      <c r="DF25" s="3"/>
      <c r="DG25" s="3"/>
      <c r="DH25" s="3"/>
      <c r="DI25" s="3"/>
      <c r="DJ25" s="3"/>
      <c r="DK25" s="6">
        <f>DD25+DE25</f>
        <v>0</v>
      </c>
      <c r="DL25" s="10">
        <f>DE25</f>
        <v>0</v>
      </c>
      <c r="DM25" s="3">
        <f>(DG25*3)+(DH25*5)+(DI25*5)+(DJ25*20)</f>
        <v>0</v>
      </c>
      <c r="DN25" s="11">
        <f>DK25+DL25+DM25</f>
        <v>0</v>
      </c>
    </row>
    <row r="26" spans="1:118" ht="15" x14ac:dyDescent="0.2">
      <c r="A26" s="14">
        <v>9</v>
      </c>
      <c r="B26" s="14">
        <v>5</v>
      </c>
      <c r="C26" s="8" t="s">
        <v>54</v>
      </c>
      <c r="D26" s="30" t="s">
        <v>32</v>
      </c>
      <c r="E26" s="31" t="s">
        <v>42</v>
      </c>
      <c r="F26" s="45">
        <f xml:space="preserve"> AB26+AQ26+BE26+BS26+CG26</f>
        <v>322.50955755089285</v>
      </c>
      <c r="G26" s="29">
        <f>H26+I26+J26</f>
        <v>359.39</v>
      </c>
      <c r="H26" s="22">
        <f>X26+AM26+BA26+BO26+CC26+CO26+CZ26+DK26</f>
        <v>254.39000000000001</v>
      </c>
      <c r="I26" s="7">
        <f>Z26+AO26+BC26+BQ26+CE26+CQ26+DB26+DM26</f>
        <v>0</v>
      </c>
      <c r="J26" s="32">
        <f>R26+AG26+AU26+BI26+BW26+CJ26+CU26+DF26</f>
        <v>105</v>
      </c>
      <c r="K26" s="12">
        <v>45.39</v>
      </c>
      <c r="L26" s="2"/>
      <c r="M26" s="2"/>
      <c r="N26" s="2"/>
      <c r="O26" s="2"/>
      <c r="P26" s="2"/>
      <c r="Q26" s="2"/>
      <c r="R26" s="3">
        <v>50</v>
      </c>
      <c r="S26" s="3"/>
      <c r="T26" s="3"/>
      <c r="U26" s="3"/>
      <c r="V26" s="3"/>
      <c r="W26" s="13"/>
      <c r="X26" s="6">
        <f>K26+L26+M26+N26+O26+P26+Q26</f>
        <v>45.39</v>
      </c>
      <c r="Y26" s="10">
        <f>R26</f>
        <v>50</v>
      </c>
      <c r="Z26" s="3">
        <f>(S26*5)+(T26*10)+(U26*15)+(V26*10)+(W26*20)</f>
        <v>0</v>
      </c>
      <c r="AA26" s="33">
        <f>X26+Y26+Z26</f>
        <v>95.39</v>
      </c>
      <c r="AB26" s="44">
        <f>(MIN(AA$5:AA$41)/AA26)*100</f>
        <v>47.751336618094136</v>
      </c>
      <c r="AC26" s="12">
        <v>47.58</v>
      </c>
      <c r="AD26" s="2"/>
      <c r="AE26" s="2"/>
      <c r="AF26" s="2"/>
      <c r="AG26" s="3">
        <v>46</v>
      </c>
      <c r="AH26" s="3"/>
      <c r="AI26" s="3"/>
      <c r="AJ26" s="3"/>
      <c r="AK26" s="3"/>
      <c r="AL26" s="3"/>
      <c r="AM26" s="6">
        <f>AC26+AD26+AE26+AF26</f>
        <v>47.58</v>
      </c>
      <c r="AN26" s="10">
        <f>AG26</f>
        <v>46</v>
      </c>
      <c r="AO26" s="3">
        <f>(AH26*5)+(AI26*10)+(AJ26*15)+(AK26*10)+(AL26*20)</f>
        <v>0</v>
      </c>
      <c r="AP26" s="11">
        <f>AM26+AN26+AO26</f>
        <v>93.58</v>
      </c>
      <c r="AQ26" s="44">
        <f>(MIN(AP$5:AP$41)/AP26)*100</f>
        <v>48.08719811925625</v>
      </c>
      <c r="AR26" s="12">
        <v>64.52</v>
      </c>
      <c r="AS26" s="2"/>
      <c r="AT26" s="2"/>
      <c r="AU26" s="3">
        <v>4</v>
      </c>
      <c r="AV26" s="3"/>
      <c r="AW26" s="3"/>
      <c r="AX26" s="3"/>
      <c r="AY26" s="3"/>
      <c r="AZ26" s="3"/>
      <c r="BA26" s="6">
        <f>AR26+AS26+AT26</f>
        <v>64.52</v>
      </c>
      <c r="BB26" s="10">
        <f>AU26</f>
        <v>4</v>
      </c>
      <c r="BC26" s="3">
        <f>(AV26*5)+(AW26*10)+(AX26*15)+(AY26*10)+(AZ26*20)</f>
        <v>0</v>
      </c>
      <c r="BD26" s="11">
        <f>BA26+BB26+BC26</f>
        <v>68.52</v>
      </c>
      <c r="BE26" s="44">
        <f>(MIN(BD$5:BD$41)/BD26)*100</f>
        <v>63.280793928779921</v>
      </c>
      <c r="BF26" s="12">
        <v>51.15</v>
      </c>
      <c r="BG26" s="2"/>
      <c r="BH26" s="2"/>
      <c r="BI26" s="3">
        <v>4</v>
      </c>
      <c r="BJ26" s="3"/>
      <c r="BK26" s="3"/>
      <c r="BL26" s="3"/>
      <c r="BM26" s="3"/>
      <c r="BN26" s="3"/>
      <c r="BO26" s="6">
        <f>BF26+BG26+BH26</f>
        <v>51.15</v>
      </c>
      <c r="BP26" s="10">
        <f>BI26</f>
        <v>4</v>
      </c>
      <c r="BQ26" s="3">
        <f>(BJ26*5)+(BK26*10)+(BL26*15)+(BM26*10)+(BN26*20)</f>
        <v>0</v>
      </c>
      <c r="BR26" s="33">
        <f>BO26+BP26+BQ26</f>
        <v>55.15</v>
      </c>
      <c r="BS26" s="44">
        <f>(MIN(BR$5:BR$41)/BR26)*100</f>
        <v>89.465095194922952</v>
      </c>
      <c r="BT26" s="12">
        <v>45.75</v>
      </c>
      <c r="BU26" s="2"/>
      <c r="BV26" s="2"/>
      <c r="BW26" s="3">
        <v>1</v>
      </c>
      <c r="BX26" s="3"/>
      <c r="BY26" s="3"/>
      <c r="BZ26" s="3"/>
      <c r="CA26" s="3"/>
      <c r="CB26" s="3"/>
      <c r="CC26" s="6">
        <f>BT26+BU26+BV26</f>
        <v>45.75</v>
      </c>
      <c r="CD26" s="10">
        <f>BW26</f>
        <v>1</v>
      </c>
      <c r="CE26" s="3">
        <f>(BX26*5)+(BY26*10)+(BZ26*15)+(CA26*10)+(CB26*20)</f>
        <v>0</v>
      </c>
      <c r="CF26" s="11">
        <f>CC26+CD26+CE26</f>
        <v>46.75</v>
      </c>
      <c r="CG26" s="44">
        <f>(MIN(CF$5:CF$41)/CF26)*100</f>
        <v>73.925133689839569</v>
      </c>
      <c r="CH26" s="12"/>
      <c r="CI26" s="2"/>
      <c r="CJ26" s="3"/>
      <c r="CK26" s="3"/>
      <c r="CL26" s="3"/>
      <c r="CM26" s="3"/>
      <c r="CN26" s="3"/>
      <c r="CO26" s="6">
        <f>CH26+CI26</f>
        <v>0</v>
      </c>
      <c r="CP26" s="10">
        <f>CI26</f>
        <v>0</v>
      </c>
      <c r="CQ26" s="3">
        <f>(CK26*3)+(CL26*5)+(CM26*5)+(CN26*20)</f>
        <v>0</v>
      </c>
      <c r="CR26" s="11">
        <f>CO26+CP26+CQ26</f>
        <v>0</v>
      </c>
      <c r="CS26" s="12"/>
      <c r="CT26" s="2"/>
      <c r="CU26" s="3"/>
      <c r="CV26" s="3"/>
      <c r="CW26" s="3"/>
      <c r="CX26" s="3"/>
      <c r="CY26" s="3"/>
      <c r="CZ26" s="6">
        <f>CS26+CT26</f>
        <v>0</v>
      </c>
      <c r="DA26" s="10">
        <f>CT26</f>
        <v>0</v>
      </c>
      <c r="DB26" s="3">
        <f>(CV26*3)+(CW26*5)+(CX26*5)+(CY26*20)</f>
        <v>0</v>
      </c>
      <c r="DC26" s="11">
        <f>CZ26+DA26+DB26</f>
        <v>0</v>
      </c>
      <c r="DD26" s="12"/>
      <c r="DE26" s="2"/>
      <c r="DF26" s="3"/>
      <c r="DG26" s="3"/>
      <c r="DH26" s="3"/>
      <c r="DI26" s="3"/>
      <c r="DJ26" s="3"/>
      <c r="DK26" s="6">
        <f>DD26+DE26</f>
        <v>0</v>
      </c>
      <c r="DL26" s="10">
        <f>DE26</f>
        <v>0</v>
      </c>
      <c r="DM26" s="3">
        <f>(DG26*3)+(DH26*5)+(DI26*5)+(DJ26*20)</f>
        <v>0</v>
      </c>
      <c r="DN26" s="11">
        <f>DK26+DL26+DM26</f>
        <v>0</v>
      </c>
    </row>
    <row r="27" spans="1:118" ht="15" x14ac:dyDescent="0.2">
      <c r="A27" s="14">
        <v>10</v>
      </c>
      <c r="B27" s="14">
        <v>6</v>
      </c>
      <c r="C27" s="8" t="s">
        <v>62</v>
      </c>
      <c r="D27" s="31" t="s">
        <v>32</v>
      </c>
      <c r="E27" s="30" t="s">
        <v>42</v>
      </c>
      <c r="F27" s="45">
        <f xml:space="preserve"> AB27+AQ27+BE27+BS27+CG27</f>
        <v>312.56091768550067</v>
      </c>
      <c r="G27" s="29">
        <f>H27+I27+J27</f>
        <v>424.99</v>
      </c>
      <c r="H27" s="22">
        <f>X27+AM27+BA27+BO27+CC27+CO27+CZ27+DK27</f>
        <v>244.99</v>
      </c>
      <c r="I27" s="7">
        <f>Z27+AO27+BC27+BQ27+CE27+CQ27+DB27+DM27</f>
        <v>0</v>
      </c>
      <c r="J27" s="24">
        <f>R27+AG27+AU27+BI27+BW27+CJ27+CU27+DF27</f>
        <v>180</v>
      </c>
      <c r="K27" s="12">
        <v>55.49</v>
      </c>
      <c r="L27" s="2"/>
      <c r="M27" s="2"/>
      <c r="N27" s="2"/>
      <c r="O27" s="2"/>
      <c r="P27" s="2"/>
      <c r="Q27" s="2"/>
      <c r="R27" s="3">
        <v>90</v>
      </c>
      <c r="S27" s="3"/>
      <c r="T27" s="3"/>
      <c r="U27" s="3"/>
      <c r="V27" s="3"/>
      <c r="W27" s="13"/>
      <c r="X27" s="6">
        <f>K27+L27+M27+N27+O27+P27+Q27</f>
        <v>55.49</v>
      </c>
      <c r="Y27" s="10">
        <f>R27</f>
        <v>90</v>
      </c>
      <c r="Z27" s="3">
        <f>(S27*5)+(T27*10)+(U27*15)+(V27*10)+(W27*20)</f>
        <v>0</v>
      </c>
      <c r="AA27" s="33">
        <f>X27+Y27+Z27</f>
        <v>145.49</v>
      </c>
      <c r="AB27" s="44">
        <f>(MIN(AA$5:AA$41)/AA27)*100</f>
        <v>31.30799367654134</v>
      </c>
      <c r="AC27" s="12">
        <v>36</v>
      </c>
      <c r="AD27" s="2"/>
      <c r="AE27" s="2"/>
      <c r="AF27" s="2"/>
      <c r="AG27" s="3">
        <v>87</v>
      </c>
      <c r="AH27" s="3"/>
      <c r="AI27" s="3"/>
      <c r="AJ27" s="3"/>
      <c r="AK27" s="3"/>
      <c r="AL27" s="3"/>
      <c r="AM27" s="6">
        <f>AC27+AD27+AE27+AF27</f>
        <v>36</v>
      </c>
      <c r="AN27" s="10">
        <f>AG27</f>
        <v>87</v>
      </c>
      <c r="AO27" s="3">
        <f>(AH27*5)+(AI27*10)+(AJ27*15)+(AK27*10)+(AL27*20)</f>
        <v>0</v>
      </c>
      <c r="AP27" s="11">
        <f>AM27+AN27+AO27</f>
        <v>123</v>
      </c>
      <c r="AQ27" s="44">
        <f>(MIN(AP$5:AP$41)/AP27)*100</f>
        <v>36.585365853658537</v>
      </c>
      <c r="AR27" s="12">
        <v>46.43</v>
      </c>
      <c r="AS27" s="2"/>
      <c r="AT27" s="2"/>
      <c r="AU27" s="3">
        <v>0</v>
      </c>
      <c r="AV27" s="3"/>
      <c r="AW27" s="3"/>
      <c r="AX27" s="3"/>
      <c r="AY27" s="3"/>
      <c r="AZ27" s="3"/>
      <c r="BA27" s="6">
        <f>AR27+AS27+AT27</f>
        <v>46.43</v>
      </c>
      <c r="BB27" s="10">
        <f>AU27</f>
        <v>0</v>
      </c>
      <c r="BC27" s="3">
        <f>(AV27*5)+(AW27*10)+(AX27*15)+(AY27*10)+(AZ27*20)</f>
        <v>0</v>
      </c>
      <c r="BD27" s="11">
        <f>BA27+BB27+BC27</f>
        <v>46.43</v>
      </c>
      <c r="BE27" s="44">
        <f>(MIN(BD$5:BD$41)/BD27)*100</f>
        <v>93.387895757053627</v>
      </c>
      <c r="BF27" s="12">
        <v>57.24</v>
      </c>
      <c r="BG27" s="2"/>
      <c r="BH27" s="2"/>
      <c r="BI27" s="3">
        <v>2</v>
      </c>
      <c r="BJ27" s="3"/>
      <c r="BK27" s="3"/>
      <c r="BL27" s="3"/>
      <c r="BM27" s="3"/>
      <c r="BN27" s="3"/>
      <c r="BO27" s="6">
        <f>BF27+BG27+BH27</f>
        <v>57.24</v>
      </c>
      <c r="BP27" s="10">
        <f>BI27</f>
        <v>2</v>
      </c>
      <c r="BQ27" s="3">
        <f>(BJ27*5)+(BK27*10)+(BL27*15)+(BM27*10)+(BN27*20)</f>
        <v>0</v>
      </c>
      <c r="BR27" s="33">
        <f>BO27+BP27+BQ27</f>
        <v>59.24</v>
      </c>
      <c r="BS27" s="44">
        <f>(MIN(BR$5:BR$41)/BR27)*100</f>
        <v>83.288318703578668</v>
      </c>
      <c r="BT27" s="12">
        <v>49.83</v>
      </c>
      <c r="BU27" s="2"/>
      <c r="BV27" s="2"/>
      <c r="BW27" s="3">
        <v>1</v>
      </c>
      <c r="BX27" s="3"/>
      <c r="BY27" s="3"/>
      <c r="BZ27" s="3"/>
      <c r="CA27" s="3"/>
      <c r="CB27" s="3"/>
      <c r="CC27" s="6">
        <f>BT27+BU27+BV27</f>
        <v>49.83</v>
      </c>
      <c r="CD27" s="10">
        <f>BW27</f>
        <v>1</v>
      </c>
      <c r="CE27" s="3">
        <f>(BX27*5)+(BY27*10)+(BZ27*15)+(CA27*10)+(CB27*20)</f>
        <v>0</v>
      </c>
      <c r="CF27" s="11">
        <f>CC27+CD27+CE27</f>
        <v>50.83</v>
      </c>
      <c r="CG27" s="44">
        <f>(MIN(CF$5:CF$41)/CF27)*100</f>
        <v>67.991343694668501</v>
      </c>
      <c r="CH27" s="12"/>
      <c r="CI27" s="2"/>
      <c r="CJ27" s="3"/>
      <c r="CK27" s="3"/>
      <c r="CL27" s="3"/>
      <c r="CM27" s="3"/>
      <c r="CN27" s="3"/>
      <c r="CO27" s="6">
        <f>CH27+CI27</f>
        <v>0</v>
      </c>
      <c r="CP27" s="10">
        <f>CI27</f>
        <v>0</v>
      </c>
      <c r="CQ27" s="3">
        <f>(CK27*3)+(CL27*5)+(CM27*5)+(CN27*20)</f>
        <v>0</v>
      </c>
      <c r="CR27" s="11">
        <f>CO27+CP27+CQ27</f>
        <v>0</v>
      </c>
      <c r="CS27" s="12"/>
      <c r="CT27" s="2"/>
      <c r="CU27" s="3"/>
      <c r="CV27" s="3"/>
      <c r="CW27" s="3"/>
      <c r="CX27" s="3"/>
      <c r="CY27" s="3"/>
      <c r="CZ27" s="6">
        <f>CS27+CT27</f>
        <v>0</v>
      </c>
      <c r="DA27" s="10">
        <f>CT27</f>
        <v>0</v>
      </c>
      <c r="DB27" s="3">
        <f>(CV27*3)+(CW27*5)+(CX27*5)+(CY27*20)</f>
        <v>0</v>
      </c>
      <c r="DC27" s="11">
        <f>CZ27+DA27+DB27</f>
        <v>0</v>
      </c>
      <c r="DD27" s="12"/>
      <c r="DE27" s="2"/>
      <c r="DF27" s="3"/>
      <c r="DG27" s="3"/>
      <c r="DH27" s="3"/>
      <c r="DI27" s="3"/>
      <c r="DJ27" s="3"/>
      <c r="DK27" s="6">
        <f>DD27+DE27</f>
        <v>0</v>
      </c>
      <c r="DL27" s="10">
        <f>DE27</f>
        <v>0</v>
      </c>
      <c r="DM27" s="3">
        <f>(DG27*3)+(DH27*5)+(DI27*5)+(DJ27*20)</f>
        <v>0</v>
      </c>
      <c r="DN27" s="11">
        <f>DK27+DL27+DM27</f>
        <v>0</v>
      </c>
    </row>
    <row r="28" spans="1:118" ht="15" x14ac:dyDescent="0.2">
      <c r="A28" s="14">
        <v>11</v>
      </c>
      <c r="B28" s="14">
        <v>7</v>
      </c>
      <c r="C28" s="8" t="s">
        <v>57</v>
      </c>
      <c r="D28" s="31" t="s">
        <v>32</v>
      </c>
      <c r="E28" s="30" t="s">
        <v>42</v>
      </c>
      <c r="F28" s="45">
        <f xml:space="preserve"> AB28+AQ28+BE28+BS28+CG28</f>
        <v>301.71890578443015</v>
      </c>
      <c r="G28" s="29">
        <f>H28+I28+J28</f>
        <v>436.02000000000004</v>
      </c>
      <c r="H28" s="22">
        <f>X28+AM28+BA28+BO28+CC28+CO28+CZ28+DK28</f>
        <v>307.02000000000004</v>
      </c>
      <c r="I28" s="7">
        <f>Z28+AO28+BC28+BQ28+CE28+CQ28+DB28+DM28</f>
        <v>15</v>
      </c>
      <c r="J28" s="24">
        <f>R28+AG28+AU28+BI28+BW28+CJ28+CU28+DF28</f>
        <v>114</v>
      </c>
      <c r="K28" s="12">
        <v>87.09</v>
      </c>
      <c r="L28" s="2"/>
      <c r="M28" s="2"/>
      <c r="N28" s="2"/>
      <c r="O28" s="2"/>
      <c r="P28" s="2"/>
      <c r="Q28" s="2"/>
      <c r="R28" s="3">
        <v>90</v>
      </c>
      <c r="S28" s="3"/>
      <c r="T28" s="3"/>
      <c r="U28" s="3"/>
      <c r="V28" s="3"/>
      <c r="W28" s="13"/>
      <c r="X28" s="6">
        <f>K28+L28+M28+N28+O28+P28+Q28</f>
        <v>87.09</v>
      </c>
      <c r="Y28" s="10">
        <f>R28</f>
        <v>90</v>
      </c>
      <c r="Z28" s="3">
        <f>(S28*5)+(T28*10)+(U28*15)+(V28*10)+(W28*20)</f>
        <v>0</v>
      </c>
      <c r="AA28" s="33">
        <f>X28+Y28+Z28</f>
        <v>177.09</v>
      </c>
      <c r="AB28" s="44">
        <f>(MIN(AA$5:AA$41)/AA28)*100</f>
        <v>25.721384606697157</v>
      </c>
      <c r="AC28" s="12">
        <v>60.7</v>
      </c>
      <c r="AD28" s="2"/>
      <c r="AE28" s="2"/>
      <c r="AF28" s="2"/>
      <c r="AG28" s="3">
        <v>1</v>
      </c>
      <c r="AH28" s="3"/>
      <c r="AI28" s="3"/>
      <c r="AJ28" s="3"/>
      <c r="AK28" s="3"/>
      <c r="AL28" s="3"/>
      <c r="AM28" s="6">
        <f>AC28+AD28+AE28+AF28</f>
        <v>60.7</v>
      </c>
      <c r="AN28" s="10">
        <f>AG28</f>
        <v>1</v>
      </c>
      <c r="AO28" s="3">
        <f>(AH28*5)+(AI28*10)+(AJ28*15)+(AK28*10)+(AL28*20)</f>
        <v>0</v>
      </c>
      <c r="AP28" s="11">
        <f>AM28+AN28+AO28</f>
        <v>61.7</v>
      </c>
      <c r="AQ28" s="44">
        <f>(MIN(AP$5:AP$41)/AP28)*100</f>
        <v>72.933549432739056</v>
      </c>
      <c r="AR28" s="12">
        <v>60.84</v>
      </c>
      <c r="AS28" s="2"/>
      <c r="AT28" s="2"/>
      <c r="AU28" s="3">
        <v>3</v>
      </c>
      <c r="AV28" s="3"/>
      <c r="AW28" s="3"/>
      <c r="AX28" s="3"/>
      <c r="AY28" s="3"/>
      <c r="AZ28" s="3"/>
      <c r="BA28" s="6">
        <f>AR28+AS28+AT28</f>
        <v>60.84</v>
      </c>
      <c r="BB28" s="10">
        <f>AU28</f>
        <v>3</v>
      </c>
      <c r="BC28" s="3">
        <f>(AV28*5)+(AW28*10)+(AX28*15)+(AY28*10)+(AZ28*20)</f>
        <v>0</v>
      </c>
      <c r="BD28" s="11">
        <f>BA28+BB28+BC28</f>
        <v>63.84</v>
      </c>
      <c r="BE28" s="44">
        <f>(MIN(BD$5:BD$41)/BD28)*100</f>
        <v>67.919799498746855</v>
      </c>
      <c r="BF28" s="12">
        <v>53.79</v>
      </c>
      <c r="BG28" s="2"/>
      <c r="BH28" s="2"/>
      <c r="BI28" s="3">
        <v>0</v>
      </c>
      <c r="BJ28" s="3"/>
      <c r="BK28" s="3"/>
      <c r="BL28" s="3"/>
      <c r="BM28" s="3"/>
      <c r="BN28" s="3"/>
      <c r="BO28" s="6">
        <f>BF28+BG28+BH28</f>
        <v>53.79</v>
      </c>
      <c r="BP28" s="10">
        <f>BI28</f>
        <v>0</v>
      </c>
      <c r="BQ28" s="3">
        <f>(BJ28*5)+(BK28*10)+(BL28*15)+(BM28*10)+(BN28*20)</f>
        <v>0</v>
      </c>
      <c r="BR28" s="33">
        <f>BO28+BP28+BQ28</f>
        <v>53.79</v>
      </c>
      <c r="BS28" s="44">
        <f>(MIN(BR$5:BR$41)/BR28)*100</f>
        <v>91.727086819111364</v>
      </c>
      <c r="BT28" s="12">
        <v>44.6</v>
      </c>
      <c r="BU28" s="2"/>
      <c r="BV28" s="2"/>
      <c r="BW28" s="3">
        <v>20</v>
      </c>
      <c r="BX28" s="3"/>
      <c r="BY28" s="3"/>
      <c r="BZ28" s="3">
        <v>1</v>
      </c>
      <c r="CA28" s="3"/>
      <c r="CB28" s="3"/>
      <c r="CC28" s="6">
        <f>BT28+BU28+BV28</f>
        <v>44.6</v>
      </c>
      <c r="CD28" s="10">
        <f>BW28</f>
        <v>20</v>
      </c>
      <c r="CE28" s="3">
        <f>(BX28*5)+(BY28*10)+(BZ28*15)+(CA28*10)+(CB28*20)</f>
        <v>15</v>
      </c>
      <c r="CF28" s="11">
        <f>CC28+CD28+CE28</f>
        <v>79.599999999999994</v>
      </c>
      <c r="CG28" s="44">
        <f>(MIN(CF$5:CF$41)/CF28)*100</f>
        <v>43.417085427135682</v>
      </c>
      <c r="CH28" s="12"/>
      <c r="CI28" s="2"/>
      <c r="CJ28" s="3"/>
      <c r="CK28" s="3"/>
      <c r="CL28" s="3"/>
      <c r="CM28" s="3"/>
      <c r="CN28" s="3"/>
      <c r="CO28" s="6">
        <f>CH28+CI28</f>
        <v>0</v>
      </c>
      <c r="CP28" s="10">
        <f>CI28</f>
        <v>0</v>
      </c>
      <c r="CQ28" s="3">
        <f>(CK28*3)+(CL28*5)+(CM28*5)+(CN28*20)</f>
        <v>0</v>
      </c>
      <c r="CR28" s="11">
        <f>CO28+CP28+CQ28</f>
        <v>0</v>
      </c>
      <c r="CS28" s="12"/>
      <c r="CT28" s="2"/>
      <c r="CU28" s="3"/>
      <c r="CV28" s="3"/>
      <c r="CW28" s="3"/>
      <c r="CX28" s="3"/>
      <c r="CY28" s="3"/>
      <c r="CZ28" s="6">
        <f>CS28+CT28</f>
        <v>0</v>
      </c>
      <c r="DA28" s="10">
        <f>CT28</f>
        <v>0</v>
      </c>
      <c r="DB28" s="3">
        <f>(CV28*3)+(CW28*5)+(CX28*5)+(CY28*20)</f>
        <v>0</v>
      </c>
      <c r="DC28" s="11">
        <f>CZ28+DA28+DB28</f>
        <v>0</v>
      </c>
      <c r="DD28" s="12"/>
      <c r="DE28" s="2"/>
      <c r="DF28" s="3"/>
      <c r="DG28" s="3"/>
      <c r="DH28" s="3"/>
      <c r="DI28" s="3"/>
      <c r="DJ28" s="3"/>
      <c r="DK28" s="6">
        <f>DD28+DE28</f>
        <v>0</v>
      </c>
      <c r="DL28" s="10">
        <f>DE28</f>
        <v>0</v>
      </c>
      <c r="DM28" s="3">
        <f>(DG28*3)+(DH28*5)+(DI28*5)+(DJ28*20)</f>
        <v>0</v>
      </c>
      <c r="DN28" s="11">
        <f>DK28+DL28+DM28</f>
        <v>0</v>
      </c>
    </row>
    <row r="29" spans="1:118" ht="15" x14ac:dyDescent="0.2">
      <c r="A29" s="14">
        <v>15</v>
      </c>
      <c r="B29" s="14">
        <v>8</v>
      </c>
      <c r="C29" s="8" t="s">
        <v>78</v>
      </c>
      <c r="D29" s="31" t="s">
        <v>32</v>
      </c>
      <c r="E29" s="30" t="s">
        <v>42</v>
      </c>
      <c r="F29" s="45">
        <f xml:space="preserve"> AB29+AQ29+BE29+BS29+CG29</f>
        <v>263.69524068411539</v>
      </c>
      <c r="G29" s="29">
        <f>H29+I29+J29</f>
        <v>488.03</v>
      </c>
      <c r="H29" s="22">
        <f>X29+AM29+BA29+BO29+CC29+CO29+CZ29+DK29</f>
        <v>363.03</v>
      </c>
      <c r="I29" s="7">
        <f>Z29+AO29+BC29+BQ29+CE29+CQ29+DB29+DM29</f>
        <v>30</v>
      </c>
      <c r="J29" s="24">
        <f>R29+AG29+AU29+BI29+BW29+CJ29+CU29+DF29</f>
        <v>95</v>
      </c>
      <c r="K29" s="12">
        <v>35.549999999999997</v>
      </c>
      <c r="L29" s="2"/>
      <c r="M29" s="2"/>
      <c r="N29" s="2"/>
      <c r="O29" s="2"/>
      <c r="P29" s="2"/>
      <c r="Q29" s="2"/>
      <c r="R29" s="3">
        <v>10</v>
      </c>
      <c r="S29" s="3"/>
      <c r="T29" s="3"/>
      <c r="U29" s="3"/>
      <c r="V29" s="3"/>
      <c r="W29" s="13"/>
      <c r="X29" s="6">
        <f>K29+L29+M29+N29+O29+P29+Q29</f>
        <v>35.549999999999997</v>
      </c>
      <c r="Y29" s="10">
        <f>R29</f>
        <v>10</v>
      </c>
      <c r="Z29" s="3">
        <f>(S29*5)+(T29*10)+(U29*15)+(V29*10)+(W29*20)</f>
        <v>0</v>
      </c>
      <c r="AA29" s="33">
        <f>X29+Y29+Z29</f>
        <v>45.55</v>
      </c>
      <c r="AB29" s="44">
        <f>(MIN(AA$5:AA$41)/AA29)*100</f>
        <v>100</v>
      </c>
      <c r="AC29" s="12">
        <v>75.14</v>
      </c>
      <c r="AD29" s="2"/>
      <c r="AE29" s="2"/>
      <c r="AF29" s="2"/>
      <c r="AG29" s="3">
        <v>6</v>
      </c>
      <c r="AH29" s="3"/>
      <c r="AI29" s="3"/>
      <c r="AJ29" s="3"/>
      <c r="AK29" s="3"/>
      <c r="AL29" s="3"/>
      <c r="AM29" s="6">
        <f>AC29+AD29+AE29+AF29</f>
        <v>75.14</v>
      </c>
      <c r="AN29" s="10">
        <f>AG29</f>
        <v>6</v>
      </c>
      <c r="AO29" s="3">
        <f>(AH29*5)+(AI29*10)+(AJ29*15)+(AK29*10)+(AL29*20)</f>
        <v>0</v>
      </c>
      <c r="AP29" s="11">
        <f>AM29+AN29+AO29</f>
        <v>81.14</v>
      </c>
      <c r="AQ29" s="44">
        <f>(MIN(AP$5:AP$41)/AP29)*100</f>
        <v>55.45969928518609</v>
      </c>
      <c r="AR29" s="12">
        <v>98.34</v>
      </c>
      <c r="AS29" s="2"/>
      <c r="AT29" s="2"/>
      <c r="AU29" s="3">
        <v>39</v>
      </c>
      <c r="AV29" s="3"/>
      <c r="AW29" s="3"/>
      <c r="AX29" s="3"/>
      <c r="AY29" s="3"/>
      <c r="AZ29" s="3"/>
      <c r="BA29" s="6">
        <f>AR29+AS29+AT29</f>
        <v>98.34</v>
      </c>
      <c r="BB29" s="10">
        <f>AU29</f>
        <v>39</v>
      </c>
      <c r="BC29" s="3">
        <f>(AV29*5)+(AW29*10)+(AX29*15)+(AY29*10)+(AZ29*20)</f>
        <v>0</v>
      </c>
      <c r="BD29" s="11">
        <f>BA29+BB29+BC29</f>
        <v>137.34</v>
      </c>
      <c r="BE29" s="44">
        <f>(MIN(BD$5:BD$41)/BD29)*100</f>
        <v>31.571282947429737</v>
      </c>
      <c r="BF29" s="12">
        <v>80.150000000000006</v>
      </c>
      <c r="BG29" s="2"/>
      <c r="BH29" s="2"/>
      <c r="BI29" s="3">
        <v>7</v>
      </c>
      <c r="BJ29" s="3">
        <v>1</v>
      </c>
      <c r="BK29" s="3"/>
      <c r="BL29" s="3"/>
      <c r="BM29" s="3">
        <v>1</v>
      </c>
      <c r="BN29" s="3"/>
      <c r="BO29" s="6">
        <f>BF29+BG29+BH29</f>
        <v>80.150000000000006</v>
      </c>
      <c r="BP29" s="10">
        <f>BI29</f>
        <v>7</v>
      </c>
      <c r="BQ29" s="3">
        <f>(BJ29*5)+(BK29*10)+(BL29*15)+(BM29*10)+(BN29*20)</f>
        <v>15</v>
      </c>
      <c r="BR29" s="33">
        <f>BO29+BP29+BQ29</f>
        <v>102.15</v>
      </c>
      <c r="BS29" s="44">
        <f>(MIN(BR$5:BR$41)/BR29)*100</f>
        <v>48.301517376407247</v>
      </c>
      <c r="BT29" s="12">
        <v>73.849999999999994</v>
      </c>
      <c r="BU29" s="2"/>
      <c r="BV29" s="2"/>
      <c r="BW29" s="3">
        <v>33</v>
      </c>
      <c r="BX29" s="3"/>
      <c r="BY29" s="3"/>
      <c r="BZ29" s="3">
        <v>1</v>
      </c>
      <c r="CA29" s="3"/>
      <c r="CB29" s="3"/>
      <c r="CC29" s="6">
        <f>BT29+BU29+BV29</f>
        <v>73.849999999999994</v>
      </c>
      <c r="CD29" s="10">
        <f>BW29</f>
        <v>33</v>
      </c>
      <c r="CE29" s="3">
        <f>(BX29*5)+(BY29*10)+(BZ29*15)+(CA29*10)+(CB29*20)</f>
        <v>15</v>
      </c>
      <c r="CF29" s="11">
        <f>CC29+CD29+CE29</f>
        <v>121.85</v>
      </c>
      <c r="CG29" s="44">
        <f>(MIN(CF$5:CF$41)/CF29)*100</f>
        <v>28.36274107509233</v>
      </c>
      <c r="CH29" s="12"/>
      <c r="CI29" s="2"/>
      <c r="CJ29" s="3"/>
      <c r="CK29" s="3"/>
      <c r="CL29" s="3"/>
      <c r="CM29" s="3"/>
      <c r="CN29" s="3"/>
      <c r="CO29" s="6">
        <f>CH29+CI29</f>
        <v>0</v>
      </c>
      <c r="CP29" s="10">
        <f>CI29</f>
        <v>0</v>
      </c>
      <c r="CQ29" s="3">
        <f>(CK29*3)+(CL29*5)+(CM29*5)+(CN29*20)</f>
        <v>0</v>
      </c>
      <c r="CR29" s="11">
        <f>CO29+CP29+CQ29</f>
        <v>0</v>
      </c>
      <c r="CS29" s="12"/>
      <c r="CT29" s="2"/>
      <c r="CU29" s="3"/>
      <c r="CV29" s="3"/>
      <c r="CW29" s="3"/>
      <c r="CX29" s="3"/>
      <c r="CY29" s="3"/>
      <c r="CZ29" s="6">
        <f>CS29+CT29</f>
        <v>0</v>
      </c>
      <c r="DA29" s="10">
        <f>CT29</f>
        <v>0</v>
      </c>
      <c r="DB29" s="3">
        <f>(CV29*3)+(CW29*5)+(CX29*5)+(CY29*20)</f>
        <v>0</v>
      </c>
      <c r="DC29" s="11">
        <f>CZ29+DA29+DB29</f>
        <v>0</v>
      </c>
      <c r="DD29" s="12"/>
      <c r="DE29" s="2"/>
      <c r="DF29" s="3"/>
      <c r="DG29" s="3"/>
      <c r="DH29" s="3"/>
      <c r="DI29" s="3"/>
      <c r="DJ29" s="3"/>
      <c r="DK29" s="6">
        <f>DD29+DE29</f>
        <v>0</v>
      </c>
      <c r="DL29" s="10">
        <f>DE29</f>
        <v>0</v>
      </c>
      <c r="DM29" s="3">
        <f>(DG29*3)+(DH29*5)+(DI29*5)+(DJ29*20)</f>
        <v>0</v>
      </c>
      <c r="DN29" s="11">
        <f>DK29+DL29+DM29</f>
        <v>0</v>
      </c>
    </row>
    <row r="30" spans="1:118" ht="15" x14ac:dyDescent="0.2">
      <c r="A30" s="14">
        <v>16</v>
      </c>
      <c r="B30" s="14">
        <v>9</v>
      </c>
      <c r="C30" s="8" t="s">
        <v>40</v>
      </c>
      <c r="D30" s="31" t="s">
        <v>32</v>
      </c>
      <c r="E30" s="30" t="s">
        <v>42</v>
      </c>
      <c r="F30" s="45">
        <f xml:space="preserve"> AB30+AQ30+BE30+BS30+CG30</f>
        <v>258.25849103337669</v>
      </c>
      <c r="G30" s="29">
        <f>H30+I30+J30</f>
        <v>448.77000000000004</v>
      </c>
      <c r="H30" s="22">
        <f>X30+AM30+BA30+BO30+CC30+CO30+CZ30+DK30</f>
        <v>337.77000000000004</v>
      </c>
      <c r="I30" s="7">
        <f>Z30+AO30+BC30+BQ30+CE30+CQ30+DB30+DM30</f>
        <v>10</v>
      </c>
      <c r="J30" s="24">
        <f>R30+AG30+AU30+BI30+BW30+CJ30+CU30+DF30</f>
        <v>101</v>
      </c>
      <c r="K30" s="12">
        <v>52.14</v>
      </c>
      <c r="L30" s="2"/>
      <c r="M30" s="2"/>
      <c r="N30" s="2"/>
      <c r="O30" s="2"/>
      <c r="P30" s="2"/>
      <c r="Q30" s="2"/>
      <c r="R30" s="3">
        <v>10</v>
      </c>
      <c r="S30" s="3"/>
      <c r="T30" s="3"/>
      <c r="U30" s="3"/>
      <c r="V30" s="3"/>
      <c r="W30" s="13"/>
      <c r="X30" s="6">
        <f>K30+L30+M30+N30+O30+P30+Q30</f>
        <v>52.14</v>
      </c>
      <c r="Y30" s="10">
        <f>R30</f>
        <v>10</v>
      </c>
      <c r="Z30" s="3">
        <f>(S30*5)+(T30*10)+(U30*15)+(V30*10)+(W30*20)</f>
        <v>0</v>
      </c>
      <c r="AA30" s="33">
        <f>X30+Y30+Z30</f>
        <v>62.14</v>
      </c>
      <c r="AB30" s="44">
        <f>(MIN(AA$5:AA$41)/AA30)*100</f>
        <v>73.302220791760533</v>
      </c>
      <c r="AC30" s="12">
        <v>67.19</v>
      </c>
      <c r="AD30" s="2"/>
      <c r="AE30" s="2"/>
      <c r="AF30" s="2"/>
      <c r="AG30" s="3">
        <v>44</v>
      </c>
      <c r="AH30" s="3"/>
      <c r="AI30" s="3"/>
      <c r="AJ30" s="3"/>
      <c r="AK30" s="3"/>
      <c r="AL30" s="3"/>
      <c r="AM30" s="6">
        <f>AC30+AD30+AE30+AF30</f>
        <v>67.19</v>
      </c>
      <c r="AN30" s="10">
        <f>AG30</f>
        <v>44</v>
      </c>
      <c r="AO30" s="3">
        <f>(AH30*5)+(AI30*10)+(AJ30*15)+(AK30*10)+(AL30*20)</f>
        <v>0</v>
      </c>
      <c r="AP30" s="11">
        <f>AM30+AN30+AO30</f>
        <v>111.19</v>
      </c>
      <c r="AQ30" s="44">
        <f>(MIN(AP$5:AP$41)/AP30)*100</f>
        <v>40.471265401564885</v>
      </c>
      <c r="AR30" s="12">
        <v>83.53</v>
      </c>
      <c r="AS30" s="2"/>
      <c r="AT30" s="2"/>
      <c r="AU30" s="3">
        <v>22</v>
      </c>
      <c r="AV30" s="3"/>
      <c r="AW30" s="3"/>
      <c r="AX30" s="3"/>
      <c r="AY30" s="3"/>
      <c r="AZ30" s="3"/>
      <c r="BA30" s="6">
        <f>AR30+AS30+AT30</f>
        <v>83.53</v>
      </c>
      <c r="BB30" s="10">
        <f>AU30</f>
        <v>22</v>
      </c>
      <c r="BC30" s="3">
        <f>(AV30*5)+(AW30*10)+(AX30*15)+(AY30*10)+(AZ30*20)</f>
        <v>0</v>
      </c>
      <c r="BD30" s="11">
        <f>BA30+BB30+BC30</f>
        <v>105.53</v>
      </c>
      <c r="BE30" s="44">
        <f>(MIN(BD$5:BD$41)/BD30)*100</f>
        <v>41.087842319719506</v>
      </c>
      <c r="BF30" s="12">
        <v>72.739999999999995</v>
      </c>
      <c r="BG30" s="2"/>
      <c r="BH30" s="2"/>
      <c r="BI30" s="3">
        <v>0</v>
      </c>
      <c r="BJ30" s="3"/>
      <c r="BK30" s="3"/>
      <c r="BL30" s="3"/>
      <c r="BM30" s="3"/>
      <c r="BN30" s="3"/>
      <c r="BO30" s="6">
        <f>BF30+BG30+BH30</f>
        <v>72.739999999999995</v>
      </c>
      <c r="BP30" s="10">
        <f>BI30</f>
        <v>0</v>
      </c>
      <c r="BQ30" s="3">
        <f>(BJ30*5)+(BK30*10)+(BL30*15)+(BM30*10)+(BN30*20)</f>
        <v>0</v>
      </c>
      <c r="BR30" s="33">
        <f>BO30+BP30+BQ30</f>
        <v>72.739999999999995</v>
      </c>
      <c r="BS30" s="44">
        <f>(MIN(BR$5:BR$41)/BR30)*100</f>
        <v>67.83062963981304</v>
      </c>
      <c r="BT30" s="12">
        <v>62.17</v>
      </c>
      <c r="BU30" s="2"/>
      <c r="BV30" s="2"/>
      <c r="BW30" s="3">
        <v>25</v>
      </c>
      <c r="BX30" s="3"/>
      <c r="BY30" s="3"/>
      <c r="BZ30" s="3"/>
      <c r="CA30" s="3">
        <v>1</v>
      </c>
      <c r="CB30" s="3"/>
      <c r="CC30" s="6">
        <f>BT30+BU30+BV30</f>
        <v>62.17</v>
      </c>
      <c r="CD30" s="10">
        <f>BW30</f>
        <v>25</v>
      </c>
      <c r="CE30" s="3">
        <f>(BX30*5)+(BY30*10)+(BZ30*15)+(CA30*10)+(CB30*20)</f>
        <v>10</v>
      </c>
      <c r="CF30" s="11">
        <f>CC30+CD30+CE30</f>
        <v>97.17</v>
      </c>
      <c r="CG30" s="44">
        <f>(MIN(CF$5:CF$41)/CF30)*100</f>
        <v>35.566532880518679</v>
      </c>
      <c r="CH30" s="12"/>
      <c r="CI30" s="2"/>
      <c r="CJ30" s="3"/>
      <c r="CK30" s="3"/>
      <c r="CL30" s="3"/>
      <c r="CM30" s="3"/>
      <c r="CN30" s="3"/>
      <c r="CO30" s="6">
        <f>CH30+CI30</f>
        <v>0</v>
      </c>
      <c r="CP30" s="10">
        <f>CI30</f>
        <v>0</v>
      </c>
      <c r="CQ30" s="3">
        <f>(CK30*3)+(CL30*5)+(CM30*5)+(CN30*20)</f>
        <v>0</v>
      </c>
      <c r="CR30" s="11">
        <f>CO30+CP30+CQ30</f>
        <v>0</v>
      </c>
      <c r="CS30" s="12"/>
      <c r="CT30" s="2"/>
      <c r="CU30" s="3"/>
      <c r="CV30" s="3"/>
      <c r="CW30" s="3"/>
      <c r="CX30" s="3"/>
      <c r="CY30" s="3"/>
      <c r="CZ30" s="6">
        <f>CS30+CT30</f>
        <v>0</v>
      </c>
      <c r="DA30" s="10">
        <f>CT30</f>
        <v>0</v>
      </c>
      <c r="DB30" s="3">
        <f>(CV30*3)+(CW30*5)+(CX30*5)+(CY30*20)</f>
        <v>0</v>
      </c>
      <c r="DC30" s="11">
        <f>CZ30+DA30+DB30</f>
        <v>0</v>
      </c>
      <c r="DD30" s="12"/>
      <c r="DE30" s="2"/>
      <c r="DF30" s="3"/>
      <c r="DG30" s="3"/>
      <c r="DH30" s="3"/>
      <c r="DI30" s="3"/>
      <c r="DJ30" s="3"/>
      <c r="DK30" s="6">
        <f>DD30+DE30</f>
        <v>0</v>
      </c>
      <c r="DL30" s="10">
        <f>DE30</f>
        <v>0</v>
      </c>
      <c r="DM30" s="3">
        <f>(DG30*3)+(DH30*5)+(DI30*5)+(DJ30*20)</f>
        <v>0</v>
      </c>
      <c r="DN30" s="11">
        <f>DK30+DL30+DM30</f>
        <v>0</v>
      </c>
    </row>
    <row r="31" spans="1:118" ht="15" x14ac:dyDescent="0.2">
      <c r="A31" s="14">
        <v>19</v>
      </c>
      <c r="B31" s="14">
        <v>10</v>
      </c>
      <c r="C31" s="8" t="s">
        <v>49</v>
      </c>
      <c r="D31" s="31" t="s">
        <v>32</v>
      </c>
      <c r="E31" s="30" t="s">
        <v>42</v>
      </c>
      <c r="F31" s="45">
        <f xml:space="preserve"> AB31+AQ31+BE31+BS31+CG31</f>
        <v>242.15798709003391</v>
      </c>
      <c r="G31" s="29">
        <f>H31+I31+J31</f>
        <v>467.35</v>
      </c>
      <c r="H31" s="22">
        <f>X31+AM31+BA31+BO31+CC31+CO31+CZ31+DK31</f>
        <v>341.35</v>
      </c>
      <c r="I31" s="7">
        <f>Z31+AO31+BC31+BQ31+CE31+CQ31+DB31+DM31</f>
        <v>0</v>
      </c>
      <c r="J31" s="24">
        <f>R31+AG31+AU31+BI31+BW31+CJ31+CU31+DF31</f>
        <v>126</v>
      </c>
      <c r="K31" s="12">
        <v>45.18</v>
      </c>
      <c r="L31" s="2"/>
      <c r="M31" s="2"/>
      <c r="N31" s="2"/>
      <c r="O31" s="2"/>
      <c r="P31" s="2"/>
      <c r="Q31" s="2"/>
      <c r="R31" s="3">
        <v>90</v>
      </c>
      <c r="S31" s="3"/>
      <c r="T31" s="3"/>
      <c r="U31" s="3"/>
      <c r="V31" s="3"/>
      <c r="W31" s="13"/>
      <c r="X31" s="6">
        <f>K31+L31+M31+N31+O31+P31+Q31</f>
        <v>45.18</v>
      </c>
      <c r="Y31" s="10">
        <f>R31</f>
        <v>90</v>
      </c>
      <c r="Z31" s="3">
        <f>(S31*5)+(T31*10)+(U31*15)+(V31*10)+(W31*20)</f>
        <v>0</v>
      </c>
      <c r="AA31" s="33">
        <f>X31+Y31+Z31</f>
        <v>135.18</v>
      </c>
      <c r="AB31" s="44">
        <f>(MIN(AA$5:AA$41)/AA31)*100</f>
        <v>33.69581299008729</v>
      </c>
      <c r="AC31" s="12">
        <v>56.37</v>
      </c>
      <c r="AD31" s="2"/>
      <c r="AE31" s="2"/>
      <c r="AF31" s="2"/>
      <c r="AG31" s="3">
        <v>32</v>
      </c>
      <c r="AH31" s="3"/>
      <c r="AI31" s="3"/>
      <c r="AJ31" s="3"/>
      <c r="AK31" s="3"/>
      <c r="AL31" s="3"/>
      <c r="AM31" s="6">
        <f>AC31+AD31+AE31+AF31</f>
        <v>56.37</v>
      </c>
      <c r="AN31" s="10">
        <f>AG31</f>
        <v>32</v>
      </c>
      <c r="AO31" s="3">
        <f>(AH31*5)+(AI31*10)+(AJ31*15)+(AK31*10)+(AL31*20)</f>
        <v>0</v>
      </c>
      <c r="AP31" s="11">
        <f>AM31+AN31+AO31</f>
        <v>88.37</v>
      </c>
      <c r="AQ31" s="44">
        <f>(MIN(AP$5:AP$41)/AP31)*100</f>
        <v>50.922258685074119</v>
      </c>
      <c r="AR31" s="12">
        <v>81.510000000000005</v>
      </c>
      <c r="AS31" s="2"/>
      <c r="AT31" s="2"/>
      <c r="AU31" s="3">
        <v>4</v>
      </c>
      <c r="AV31" s="3"/>
      <c r="AW31" s="3"/>
      <c r="AX31" s="3"/>
      <c r="AY31" s="3"/>
      <c r="AZ31" s="3"/>
      <c r="BA31" s="6">
        <f>AR31+AS31+AT31</f>
        <v>81.510000000000005</v>
      </c>
      <c r="BB31" s="10">
        <f>AU31</f>
        <v>4</v>
      </c>
      <c r="BC31" s="3">
        <f>(AV31*5)+(AW31*10)+(AX31*15)+(AY31*10)+(AZ31*20)</f>
        <v>0</v>
      </c>
      <c r="BD31" s="11">
        <f>BA31+BB31+BC31</f>
        <v>85.51</v>
      </c>
      <c r="BE31" s="44">
        <f>(MIN(BD$5:BD$41)/BD31)*100</f>
        <v>50.707519588352234</v>
      </c>
      <c r="BF31" s="12">
        <v>95.87</v>
      </c>
      <c r="BG31" s="2"/>
      <c r="BH31" s="2"/>
      <c r="BI31" s="3">
        <v>0</v>
      </c>
      <c r="BJ31" s="3"/>
      <c r="BK31" s="3"/>
      <c r="BL31" s="3"/>
      <c r="BM31" s="3"/>
      <c r="BN31" s="3"/>
      <c r="BO31" s="6">
        <f>BF31+BG31+BH31</f>
        <v>95.87</v>
      </c>
      <c r="BP31" s="10">
        <f>BI31</f>
        <v>0</v>
      </c>
      <c r="BQ31" s="3">
        <f>(BJ31*5)+(BK31*10)+(BL31*15)+(BM31*10)+(BN31*20)</f>
        <v>0</v>
      </c>
      <c r="BR31" s="33">
        <f>BO31+BP31+BQ31</f>
        <v>95.87</v>
      </c>
      <c r="BS31" s="44">
        <f>(MIN(BR$5:BR$41)/BR31)*100</f>
        <v>51.465526233441118</v>
      </c>
      <c r="BT31" s="12">
        <v>62.42</v>
      </c>
      <c r="BU31" s="2"/>
      <c r="BV31" s="2"/>
      <c r="BW31" s="3">
        <v>0</v>
      </c>
      <c r="BX31" s="3"/>
      <c r="BY31" s="3"/>
      <c r="BZ31" s="3"/>
      <c r="CA31" s="3"/>
      <c r="CB31" s="3"/>
      <c r="CC31" s="6">
        <f>BT31+BU31+BV31</f>
        <v>62.42</v>
      </c>
      <c r="CD31" s="10">
        <f>BW31</f>
        <v>0</v>
      </c>
      <c r="CE31" s="3">
        <f>(BX31*5)+(BY31*10)+(BZ31*15)+(CA31*10)+(CB31*20)</f>
        <v>0</v>
      </c>
      <c r="CF31" s="11">
        <f>CC31+CD31+CE31</f>
        <v>62.42</v>
      </c>
      <c r="CG31" s="44">
        <f>(MIN(CF$5:CF$41)/CF31)*100</f>
        <v>55.366869593079151</v>
      </c>
      <c r="CH31" s="12"/>
      <c r="CI31" s="2"/>
      <c r="CJ31" s="3"/>
      <c r="CK31" s="3"/>
      <c r="CL31" s="3"/>
      <c r="CM31" s="3"/>
      <c r="CN31" s="3"/>
      <c r="CO31" s="6">
        <f>CH31+CI31</f>
        <v>0</v>
      </c>
      <c r="CP31" s="10">
        <f>CI31</f>
        <v>0</v>
      </c>
      <c r="CQ31" s="3">
        <f>(CK31*3)+(CL31*5)+(CM31*5)+(CN31*20)</f>
        <v>0</v>
      </c>
      <c r="CR31" s="11">
        <f>CO31+CP31+CQ31</f>
        <v>0</v>
      </c>
      <c r="CS31" s="12"/>
      <c r="CT31" s="2"/>
      <c r="CU31" s="3"/>
      <c r="CV31" s="3"/>
      <c r="CW31" s="3"/>
      <c r="CX31" s="3"/>
      <c r="CY31" s="3"/>
      <c r="CZ31" s="6">
        <f>CS31+CT31</f>
        <v>0</v>
      </c>
      <c r="DA31" s="10">
        <f>CT31</f>
        <v>0</v>
      </c>
      <c r="DB31" s="3">
        <f>(CV31*3)+(CW31*5)+(CX31*5)+(CY31*20)</f>
        <v>0</v>
      </c>
      <c r="DC31" s="11">
        <f>CZ31+DA31+DB31</f>
        <v>0</v>
      </c>
      <c r="DD31" s="12"/>
      <c r="DE31" s="2"/>
      <c r="DF31" s="3"/>
      <c r="DG31" s="3"/>
      <c r="DH31" s="3"/>
      <c r="DI31" s="3"/>
      <c r="DJ31" s="3"/>
      <c r="DK31" s="6">
        <f>DD31+DE31</f>
        <v>0</v>
      </c>
      <c r="DL31" s="10">
        <f>DE31</f>
        <v>0</v>
      </c>
      <c r="DM31" s="3">
        <f>(DG31*3)+(DH31*5)+(DI31*5)+(DJ31*20)</f>
        <v>0</v>
      </c>
      <c r="DN31" s="11">
        <f>DK31+DL31+DM31</f>
        <v>0</v>
      </c>
    </row>
    <row r="32" spans="1:118" ht="15" x14ac:dyDescent="0.2">
      <c r="A32" s="14">
        <v>22</v>
      </c>
      <c r="B32" s="14">
        <v>11</v>
      </c>
      <c r="C32" s="8" t="s">
        <v>77</v>
      </c>
      <c r="D32" s="31" t="s">
        <v>32</v>
      </c>
      <c r="E32" s="30" t="s">
        <v>42</v>
      </c>
      <c r="F32" s="45">
        <f xml:space="preserve"> AB32+AQ32+BE32+BS32+CG32</f>
        <v>234.5529958838265</v>
      </c>
      <c r="G32" s="29">
        <f>H32+I32+J32</f>
        <v>515.35</v>
      </c>
      <c r="H32" s="22">
        <f>X32+AM32+BA32+BO32+CC32+CO32+CZ32+DK32</f>
        <v>351.35</v>
      </c>
      <c r="I32" s="7">
        <f>Z32+AO32+BC32+BQ32+CE32+CQ32+DB32+DM32</f>
        <v>45</v>
      </c>
      <c r="J32" s="24">
        <f>R32+AG32+AU32+BI32+BW32+CJ32+CU32+DF32</f>
        <v>119</v>
      </c>
      <c r="K32" s="12">
        <v>63.46</v>
      </c>
      <c r="L32" s="2"/>
      <c r="M32" s="2"/>
      <c r="N32" s="2"/>
      <c r="O32" s="2"/>
      <c r="P32" s="2"/>
      <c r="Q32" s="2"/>
      <c r="R32" s="3">
        <v>40</v>
      </c>
      <c r="S32" s="3"/>
      <c r="T32" s="3"/>
      <c r="U32" s="3"/>
      <c r="V32" s="3"/>
      <c r="W32" s="13"/>
      <c r="X32" s="6">
        <f>K32+L32+M32+N32+O32+P32+Q32</f>
        <v>63.46</v>
      </c>
      <c r="Y32" s="10">
        <f>R32</f>
        <v>40</v>
      </c>
      <c r="Z32" s="3">
        <f>(S32*5)+(T32*10)+(U32*15)+(V32*10)+(W32*20)</f>
        <v>0</v>
      </c>
      <c r="AA32" s="33">
        <f>X32+Y32+Z32</f>
        <v>103.46000000000001</v>
      </c>
      <c r="AB32" s="44">
        <f>(MIN(AA$5:AA$41)/AA32)*100</f>
        <v>44.026676976609316</v>
      </c>
      <c r="AC32" s="12">
        <v>51.56</v>
      </c>
      <c r="AD32" s="2"/>
      <c r="AE32" s="2"/>
      <c r="AF32" s="2"/>
      <c r="AG32" s="3">
        <v>23</v>
      </c>
      <c r="AH32" s="3"/>
      <c r="AI32" s="3"/>
      <c r="AJ32" s="3"/>
      <c r="AK32" s="3"/>
      <c r="AL32" s="3"/>
      <c r="AM32" s="6">
        <f>AC32+AD32+AE32+AF32</f>
        <v>51.56</v>
      </c>
      <c r="AN32" s="10">
        <f>AG32</f>
        <v>23</v>
      </c>
      <c r="AO32" s="3">
        <f>(AH32*5)+(AI32*10)+(AJ32*15)+(AK32*10)+(AL32*20)</f>
        <v>0</v>
      </c>
      <c r="AP32" s="11">
        <f>AM32+AN32+AO32</f>
        <v>74.56</v>
      </c>
      <c r="AQ32" s="44">
        <f>(MIN(AP$5:AP$41)/AP32)*100</f>
        <v>60.354077253218883</v>
      </c>
      <c r="AR32" s="12">
        <v>55.78</v>
      </c>
      <c r="AS32" s="2"/>
      <c r="AT32" s="2"/>
      <c r="AU32" s="3">
        <v>13</v>
      </c>
      <c r="AV32" s="3"/>
      <c r="AW32" s="3"/>
      <c r="AX32" s="3"/>
      <c r="AY32" s="3"/>
      <c r="AZ32" s="3"/>
      <c r="BA32" s="6">
        <f>AR32+AS32+AT32</f>
        <v>55.78</v>
      </c>
      <c r="BB32" s="10">
        <f>AU32</f>
        <v>13</v>
      </c>
      <c r="BC32" s="3">
        <f>(AV32*5)+(AW32*10)+(AX32*15)+(AY32*10)+(AZ32*20)</f>
        <v>0</v>
      </c>
      <c r="BD32" s="11">
        <f>BA32+BB32+BC32</f>
        <v>68.78</v>
      </c>
      <c r="BE32" s="44">
        <f>(MIN(BD$5:BD$41)/BD32)*100</f>
        <v>63.041581855190465</v>
      </c>
      <c r="BF32" s="12">
        <v>91.28</v>
      </c>
      <c r="BG32" s="2"/>
      <c r="BH32" s="2"/>
      <c r="BI32" s="3">
        <v>2</v>
      </c>
      <c r="BJ32" s="3"/>
      <c r="BK32" s="3"/>
      <c r="BL32" s="3">
        <v>1</v>
      </c>
      <c r="BM32" s="3"/>
      <c r="BN32" s="3"/>
      <c r="BO32" s="6">
        <f>BF32+BG32+BH32</f>
        <v>91.28</v>
      </c>
      <c r="BP32" s="10">
        <f>BI32</f>
        <v>2</v>
      </c>
      <c r="BQ32" s="3">
        <f>(BJ32*5)+(BK32*10)+(BL32*15)+(BM32*10)+(BN32*20)</f>
        <v>15</v>
      </c>
      <c r="BR32" s="33">
        <f>BO32+BP32+BQ32</f>
        <v>108.28</v>
      </c>
      <c r="BS32" s="44">
        <f>(MIN(BR$5:BR$41)/BR32)*100</f>
        <v>45.567048393055046</v>
      </c>
      <c r="BT32" s="12">
        <v>89.27</v>
      </c>
      <c r="BU32" s="2"/>
      <c r="BV32" s="2"/>
      <c r="BW32" s="3">
        <v>41</v>
      </c>
      <c r="BX32" s="3"/>
      <c r="BY32" s="3"/>
      <c r="BZ32" s="3">
        <v>2</v>
      </c>
      <c r="CA32" s="3"/>
      <c r="CB32" s="3"/>
      <c r="CC32" s="6">
        <f>BT32+BU32+BV32</f>
        <v>89.27</v>
      </c>
      <c r="CD32" s="10">
        <f>BW32</f>
        <v>41</v>
      </c>
      <c r="CE32" s="3">
        <f>(BX32*5)+(BY32*10)+(BZ32*15)+(CA32*10)+(CB32*20)</f>
        <v>30</v>
      </c>
      <c r="CF32" s="11">
        <f>CC32+CD32+CE32</f>
        <v>160.26999999999998</v>
      </c>
      <c r="CG32" s="44">
        <f>(MIN(CF$5:CF$41)/CF32)*100</f>
        <v>21.563611405752798</v>
      </c>
      <c r="CH32" s="12"/>
      <c r="CI32" s="2"/>
      <c r="CJ32" s="3"/>
      <c r="CK32" s="3"/>
      <c r="CL32" s="3"/>
      <c r="CM32" s="3"/>
      <c r="CN32" s="3"/>
      <c r="CO32" s="6">
        <f>CH32+CI32</f>
        <v>0</v>
      </c>
      <c r="CP32" s="10">
        <f>CI32</f>
        <v>0</v>
      </c>
      <c r="CQ32" s="3">
        <f>(CK32*3)+(CL32*5)+(CM32*5)+(CN32*20)</f>
        <v>0</v>
      </c>
      <c r="CR32" s="11">
        <f>CO32+CP32+CQ32</f>
        <v>0</v>
      </c>
      <c r="CS32" s="12"/>
      <c r="CT32" s="2"/>
      <c r="CU32" s="3"/>
      <c r="CV32" s="3"/>
      <c r="CW32" s="3"/>
      <c r="CX32" s="3"/>
      <c r="CY32" s="3"/>
      <c r="CZ32" s="6">
        <f>CS32+CT32</f>
        <v>0</v>
      </c>
      <c r="DA32" s="10">
        <f>CT32</f>
        <v>0</v>
      </c>
      <c r="DB32" s="3">
        <f>(CV32*3)+(CW32*5)+(CX32*5)+(CY32*20)</f>
        <v>0</v>
      </c>
      <c r="DC32" s="11">
        <f>CZ32+DA32+DB32</f>
        <v>0</v>
      </c>
      <c r="DD32" s="12"/>
      <c r="DE32" s="2"/>
      <c r="DF32" s="3"/>
      <c r="DG32" s="3"/>
      <c r="DH32" s="3"/>
      <c r="DI32" s="3"/>
      <c r="DJ32" s="3"/>
      <c r="DK32" s="6">
        <f>DD32+DE32</f>
        <v>0</v>
      </c>
      <c r="DL32" s="10">
        <f>DE32</f>
        <v>0</v>
      </c>
      <c r="DM32" s="3">
        <f>(DG32*3)+(DH32*5)+(DI32*5)+(DJ32*20)</f>
        <v>0</v>
      </c>
      <c r="DN32" s="11">
        <f>DK32+DL32+DM32</f>
        <v>0</v>
      </c>
    </row>
    <row r="33" spans="1:118" ht="15" x14ac:dyDescent="0.2">
      <c r="A33" s="14">
        <v>24</v>
      </c>
      <c r="B33" s="14">
        <v>12</v>
      </c>
      <c r="C33" s="8" t="s">
        <v>48</v>
      </c>
      <c r="D33" s="31" t="s">
        <v>32</v>
      </c>
      <c r="E33" s="30" t="s">
        <v>42</v>
      </c>
      <c r="F33" s="45">
        <f xml:space="preserve"> AB33+AQ33+BE33+BS33+CG33</f>
        <v>227.62179789706522</v>
      </c>
      <c r="G33" s="29">
        <f>H33+I33+J33</f>
        <v>497.86999999999995</v>
      </c>
      <c r="H33" s="22">
        <f>X33+AM33+BA33+BO33+CC33+CO33+CZ33+DK33</f>
        <v>383.86999999999995</v>
      </c>
      <c r="I33" s="7">
        <f>Z33+AO33+BC33+BQ33+CE33+CQ33+DB33+DM33</f>
        <v>25</v>
      </c>
      <c r="J33" s="24">
        <f>R33+AG33+AU33+BI33+BW33+CJ33+CU33+DF33</f>
        <v>89</v>
      </c>
      <c r="K33" s="12">
        <v>51.26</v>
      </c>
      <c r="L33" s="2"/>
      <c r="M33" s="2"/>
      <c r="N33" s="2"/>
      <c r="O33" s="2"/>
      <c r="P33" s="2"/>
      <c r="Q33" s="2"/>
      <c r="R33" s="3">
        <v>30</v>
      </c>
      <c r="S33" s="3"/>
      <c r="T33" s="3"/>
      <c r="U33" s="3"/>
      <c r="V33" s="3"/>
      <c r="W33" s="13"/>
      <c r="X33" s="6">
        <f>K33+L33+M33+N33+O33+P33+Q33</f>
        <v>51.26</v>
      </c>
      <c r="Y33" s="10">
        <f>R33</f>
        <v>30</v>
      </c>
      <c r="Z33" s="3">
        <f>(S33*5)+(T33*10)+(U33*15)+(V33*10)+(W33*20)</f>
        <v>0</v>
      </c>
      <c r="AA33" s="33">
        <f>X33+Y33+Z33</f>
        <v>81.259999999999991</v>
      </c>
      <c r="AB33" s="44">
        <f>(MIN(AA$5:AA$41)/AA33)*100</f>
        <v>56.054639428993354</v>
      </c>
      <c r="AC33" s="12">
        <v>80.28</v>
      </c>
      <c r="AD33" s="2"/>
      <c r="AE33" s="2"/>
      <c r="AF33" s="2"/>
      <c r="AG33" s="3">
        <v>25</v>
      </c>
      <c r="AH33" s="3"/>
      <c r="AI33" s="3"/>
      <c r="AJ33" s="3"/>
      <c r="AK33" s="3"/>
      <c r="AL33" s="3"/>
      <c r="AM33" s="6">
        <f>AC33+AD33+AE33+AF33</f>
        <v>80.28</v>
      </c>
      <c r="AN33" s="10">
        <f>AG33</f>
        <v>25</v>
      </c>
      <c r="AO33" s="3">
        <f>(AH33*5)+(AI33*10)+(AJ33*15)+(AK33*10)+(AL33*20)</f>
        <v>0</v>
      </c>
      <c r="AP33" s="11">
        <f>AM33+AN33+AO33</f>
        <v>105.28</v>
      </c>
      <c r="AQ33" s="44">
        <f>(MIN(AP$5:AP$41)/AP33)*100</f>
        <v>42.743161094224924</v>
      </c>
      <c r="AR33" s="12">
        <v>68.86</v>
      </c>
      <c r="AS33" s="2"/>
      <c r="AT33" s="2"/>
      <c r="AU33" s="3">
        <v>10</v>
      </c>
      <c r="AV33" s="3"/>
      <c r="AW33" s="3"/>
      <c r="AX33" s="3"/>
      <c r="AY33" s="3"/>
      <c r="AZ33" s="3"/>
      <c r="BA33" s="6">
        <f>AR33+AS33+AT33</f>
        <v>68.86</v>
      </c>
      <c r="BB33" s="10">
        <f>AU33</f>
        <v>10</v>
      </c>
      <c r="BC33" s="3">
        <f>(AV33*5)+(AW33*10)+(AX33*15)+(AY33*10)+(AZ33*20)</f>
        <v>0</v>
      </c>
      <c r="BD33" s="11">
        <f>BA33+BB33+BC33</f>
        <v>78.86</v>
      </c>
      <c r="BE33" s="44">
        <f>(MIN(BD$5:BD$41)/BD33)*100</f>
        <v>54.983515090032974</v>
      </c>
      <c r="BF33" s="12">
        <v>105.15</v>
      </c>
      <c r="BG33" s="2"/>
      <c r="BH33" s="2"/>
      <c r="BI33" s="3">
        <v>1</v>
      </c>
      <c r="BJ33" s="3"/>
      <c r="BK33" s="3"/>
      <c r="BL33" s="3"/>
      <c r="BM33" s="3"/>
      <c r="BN33" s="3"/>
      <c r="BO33" s="6">
        <f>BF33+BG33+BH33</f>
        <v>105.15</v>
      </c>
      <c r="BP33" s="10">
        <f>BI33</f>
        <v>1</v>
      </c>
      <c r="BQ33" s="3">
        <f>(BJ33*5)+(BK33*10)+(BL33*15)+(BM33*10)+(BN33*20)</f>
        <v>0</v>
      </c>
      <c r="BR33" s="33">
        <f>BO33+BP33+BQ33</f>
        <v>106.15</v>
      </c>
      <c r="BS33" s="44">
        <f>(MIN(BR$5:BR$41)/BR33)*100</f>
        <v>46.481394253414983</v>
      </c>
      <c r="BT33" s="12">
        <v>78.319999999999993</v>
      </c>
      <c r="BU33" s="2"/>
      <c r="BV33" s="2"/>
      <c r="BW33" s="3">
        <v>23</v>
      </c>
      <c r="BX33" s="3"/>
      <c r="BY33" s="3"/>
      <c r="BZ33" s="3">
        <v>1</v>
      </c>
      <c r="CA33" s="3">
        <v>1</v>
      </c>
      <c r="CB33" s="3"/>
      <c r="CC33" s="6">
        <f>BT33+BU33+BV33</f>
        <v>78.319999999999993</v>
      </c>
      <c r="CD33" s="10">
        <f>BW33</f>
        <v>23</v>
      </c>
      <c r="CE33" s="3">
        <f>(BX33*5)+(BY33*10)+(BZ33*15)+(CA33*10)+(CB33*20)</f>
        <v>25</v>
      </c>
      <c r="CF33" s="11">
        <f>CC33+CD33+CE33</f>
        <v>126.32</v>
      </c>
      <c r="CG33" s="44">
        <f>(MIN(CF$5:CF$41)/CF33)*100</f>
        <v>27.359088030398993</v>
      </c>
      <c r="CH33" s="12"/>
      <c r="CI33" s="2"/>
      <c r="CJ33" s="3"/>
      <c r="CK33" s="3"/>
      <c r="CL33" s="3"/>
      <c r="CM33" s="3"/>
      <c r="CN33" s="3"/>
      <c r="CO33" s="6">
        <f>CH33+CI33</f>
        <v>0</v>
      </c>
      <c r="CP33" s="10">
        <f>CI33</f>
        <v>0</v>
      </c>
      <c r="CQ33" s="3">
        <f>(CK33*3)+(CL33*5)+(CM33*5)+(CN33*20)</f>
        <v>0</v>
      </c>
      <c r="CR33" s="11">
        <f>CO33+CP33+CQ33</f>
        <v>0</v>
      </c>
      <c r="CS33" s="12"/>
      <c r="CT33" s="2"/>
      <c r="CU33" s="3"/>
      <c r="CV33" s="3"/>
      <c r="CW33" s="3"/>
      <c r="CX33" s="3"/>
      <c r="CY33" s="3"/>
      <c r="CZ33" s="6">
        <f>CS33+CT33</f>
        <v>0</v>
      </c>
      <c r="DA33" s="10">
        <f>CT33</f>
        <v>0</v>
      </c>
      <c r="DB33" s="3">
        <f>(CV33*3)+(CW33*5)+(CX33*5)+(CY33*20)</f>
        <v>0</v>
      </c>
      <c r="DC33" s="11">
        <f>CZ33+DA33+DB33</f>
        <v>0</v>
      </c>
      <c r="DD33" s="12"/>
      <c r="DE33" s="2"/>
      <c r="DF33" s="3"/>
      <c r="DG33" s="3"/>
      <c r="DH33" s="3"/>
      <c r="DI33" s="3"/>
      <c r="DJ33" s="3"/>
      <c r="DK33" s="6">
        <f>DD33+DE33</f>
        <v>0</v>
      </c>
      <c r="DL33" s="10">
        <f>DE33</f>
        <v>0</v>
      </c>
      <c r="DM33" s="3">
        <f>(DG33*3)+(DH33*5)+(DI33*5)+(DJ33*20)</f>
        <v>0</v>
      </c>
      <c r="DN33" s="11">
        <f>DK33+DL33+DM33</f>
        <v>0</v>
      </c>
    </row>
    <row r="34" spans="1:118" ht="15" x14ac:dyDescent="0.2">
      <c r="A34" s="14">
        <v>25</v>
      </c>
      <c r="B34" s="14">
        <v>13</v>
      </c>
      <c r="C34" s="8" t="s">
        <v>51</v>
      </c>
      <c r="D34" s="31" t="s">
        <v>32</v>
      </c>
      <c r="E34" s="30" t="s">
        <v>42</v>
      </c>
      <c r="F34" s="45">
        <f xml:space="preserve"> AB34+AQ34+BE34+BS34+CG34</f>
        <v>226.49811501056394</v>
      </c>
      <c r="G34" s="29">
        <f>H34+I34+J34</f>
        <v>589.13</v>
      </c>
      <c r="H34" s="22">
        <f>X34+AM34+BA34+BO34+CC34+CO34+CZ34+DK34</f>
        <v>375.13</v>
      </c>
      <c r="I34" s="7">
        <f>Z34+AO34+BC34+BQ34+CE34+CQ34+DB34+DM34</f>
        <v>0</v>
      </c>
      <c r="J34" s="24">
        <f>R34+AG34+AU34+BI34+BW34+CJ34+CU34+DF34</f>
        <v>214</v>
      </c>
      <c r="K34" s="12">
        <v>70.66</v>
      </c>
      <c r="L34" s="2"/>
      <c r="M34" s="2"/>
      <c r="N34" s="2"/>
      <c r="O34" s="2"/>
      <c r="P34" s="2"/>
      <c r="Q34" s="2"/>
      <c r="R34" s="3">
        <v>150</v>
      </c>
      <c r="S34" s="3"/>
      <c r="T34" s="3"/>
      <c r="U34" s="3"/>
      <c r="V34" s="3"/>
      <c r="W34" s="13"/>
      <c r="X34" s="6">
        <f>K34+L34+M34+N34+O34+P34+Q34</f>
        <v>70.66</v>
      </c>
      <c r="Y34" s="10">
        <f>R34</f>
        <v>150</v>
      </c>
      <c r="Z34" s="3">
        <f>(S34*5)+(T34*10)+(U34*15)+(V34*10)+(W34*20)</f>
        <v>0</v>
      </c>
      <c r="AA34" s="33">
        <f>X34+Y34+Z34</f>
        <v>220.66</v>
      </c>
      <c r="AB34" s="44">
        <f>(MIN(AA$5:AA$41)/AA34)*100</f>
        <v>20.642617601740231</v>
      </c>
      <c r="AC34" s="12">
        <v>91.97</v>
      </c>
      <c r="AD34" s="2"/>
      <c r="AE34" s="2"/>
      <c r="AF34" s="2"/>
      <c r="AG34" s="3">
        <v>54</v>
      </c>
      <c r="AH34" s="3"/>
      <c r="AI34" s="3"/>
      <c r="AJ34" s="3"/>
      <c r="AK34" s="3"/>
      <c r="AL34" s="3"/>
      <c r="AM34" s="6">
        <f>AC34+AD34+AE34+AF34</f>
        <v>91.97</v>
      </c>
      <c r="AN34" s="10">
        <f>AG34</f>
        <v>54</v>
      </c>
      <c r="AO34" s="3">
        <f>(AH34*5)+(AI34*10)+(AJ34*15)+(AK34*10)+(AL34*20)</f>
        <v>0</v>
      </c>
      <c r="AP34" s="11">
        <f>AM34+AN34+AO34</f>
        <v>145.97</v>
      </c>
      <c r="AQ34" s="44">
        <f>(MIN(AP$5:AP$41)/AP34)*100</f>
        <v>30.828252380626157</v>
      </c>
      <c r="AR34" s="12">
        <v>83.04</v>
      </c>
      <c r="AS34" s="2"/>
      <c r="AT34" s="2"/>
      <c r="AU34" s="3">
        <v>6</v>
      </c>
      <c r="AV34" s="3"/>
      <c r="AW34" s="3"/>
      <c r="AX34" s="3"/>
      <c r="AY34" s="3"/>
      <c r="AZ34" s="3"/>
      <c r="BA34" s="6">
        <f>AR34+AS34+AT34</f>
        <v>83.04</v>
      </c>
      <c r="BB34" s="10">
        <f>AU34</f>
        <v>6</v>
      </c>
      <c r="BC34" s="3">
        <f>(AV34*5)+(AW34*10)+(AX34*15)+(AY34*10)+(AZ34*20)</f>
        <v>0</v>
      </c>
      <c r="BD34" s="11">
        <f>BA34+BB34+BC34</f>
        <v>89.04</v>
      </c>
      <c r="BE34" s="44">
        <f>(MIN(BD$5:BD$41)/BD34)*100</f>
        <v>48.697214734950578</v>
      </c>
      <c r="BF34" s="12">
        <v>63.14</v>
      </c>
      <c r="BG34" s="2"/>
      <c r="BH34" s="2"/>
      <c r="BI34" s="3">
        <v>2</v>
      </c>
      <c r="BJ34" s="3"/>
      <c r="BK34" s="3"/>
      <c r="BL34" s="3"/>
      <c r="BM34" s="3"/>
      <c r="BN34" s="3"/>
      <c r="BO34" s="6">
        <f>BF34+BG34+BH34</f>
        <v>63.14</v>
      </c>
      <c r="BP34" s="10">
        <f>BI34</f>
        <v>2</v>
      </c>
      <c r="BQ34" s="3">
        <f>(BJ34*5)+(BK34*10)+(BL34*15)+(BM34*10)+(BN34*20)</f>
        <v>0</v>
      </c>
      <c r="BR34" s="33">
        <f>BO34+BP34+BQ34</f>
        <v>65.14</v>
      </c>
      <c r="BS34" s="44">
        <f>(MIN(BR$5:BR$41)/BR34)*100</f>
        <v>75.744550199570156</v>
      </c>
      <c r="BT34" s="12">
        <v>66.319999999999993</v>
      </c>
      <c r="BU34" s="2"/>
      <c r="BV34" s="2"/>
      <c r="BW34" s="3">
        <v>2</v>
      </c>
      <c r="BX34" s="3"/>
      <c r="BY34" s="3"/>
      <c r="BZ34" s="3"/>
      <c r="CA34" s="3"/>
      <c r="CB34" s="3"/>
      <c r="CC34" s="6">
        <f>BT34+BU34+BV34</f>
        <v>66.319999999999993</v>
      </c>
      <c r="CD34" s="10">
        <f>BW34</f>
        <v>2</v>
      </c>
      <c r="CE34" s="3">
        <f>(BX34*5)+(BY34*10)+(BZ34*15)+(CA34*10)+(CB34*20)</f>
        <v>0</v>
      </c>
      <c r="CF34" s="11">
        <f>CC34+CD34+CE34</f>
        <v>68.319999999999993</v>
      </c>
      <c r="CG34" s="44">
        <f>(MIN(CF$5:CF$41)/CF34)*100</f>
        <v>50.585480093676829</v>
      </c>
      <c r="CH34" s="12"/>
      <c r="CI34" s="2"/>
      <c r="CJ34" s="3"/>
      <c r="CK34" s="3"/>
      <c r="CL34" s="3"/>
      <c r="CM34" s="3"/>
      <c r="CN34" s="3"/>
      <c r="CO34" s="6">
        <f>CH34+CI34</f>
        <v>0</v>
      </c>
      <c r="CP34" s="10">
        <f>CI34</f>
        <v>0</v>
      </c>
      <c r="CQ34" s="3">
        <f>(CK34*3)+(CL34*5)+(CM34*5)+(CN34*20)</f>
        <v>0</v>
      </c>
      <c r="CR34" s="11">
        <f>CO34+CP34+CQ34</f>
        <v>0</v>
      </c>
      <c r="CS34" s="12"/>
      <c r="CT34" s="2"/>
      <c r="CU34" s="3"/>
      <c r="CV34" s="3"/>
      <c r="CW34" s="3"/>
      <c r="CX34" s="3"/>
      <c r="CY34" s="3"/>
      <c r="CZ34" s="6">
        <f>CS34+CT34</f>
        <v>0</v>
      </c>
      <c r="DA34" s="10">
        <f>CT34</f>
        <v>0</v>
      </c>
      <c r="DB34" s="3">
        <f>(CV34*3)+(CW34*5)+(CX34*5)+(CY34*20)</f>
        <v>0</v>
      </c>
      <c r="DC34" s="11">
        <f>CZ34+DA34+DB34</f>
        <v>0</v>
      </c>
      <c r="DD34" s="12"/>
      <c r="DE34" s="2"/>
      <c r="DF34" s="3"/>
      <c r="DG34" s="3"/>
      <c r="DH34" s="3"/>
      <c r="DI34" s="3"/>
      <c r="DJ34" s="3"/>
      <c r="DK34" s="6">
        <f>DD34+DE34</f>
        <v>0</v>
      </c>
      <c r="DL34" s="10">
        <f>DE34</f>
        <v>0</v>
      </c>
      <c r="DM34" s="3">
        <f>(DG34*3)+(DH34*5)+(DI34*5)+(DJ34*20)</f>
        <v>0</v>
      </c>
      <c r="DN34" s="11">
        <f>DK34+DL34+DM34</f>
        <v>0</v>
      </c>
    </row>
    <row r="35" spans="1:118" ht="15" x14ac:dyDescent="0.2">
      <c r="A35" s="14">
        <v>26</v>
      </c>
      <c r="B35" s="14">
        <v>14</v>
      </c>
      <c r="C35" s="8" t="s">
        <v>80</v>
      </c>
      <c r="D35" s="31" t="s">
        <v>32</v>
      </c>
      <c r="E35" s="30" t="s">
        <v>42</v>
      </c>
      <c r="F35" s="45">
        <f xml:space="preserve"> AB35+AQ35+BE35+BS35+CG35</f>
        <v>224.39955960282253</v>
      </c>
      <c r="G35" s="29">
        <f>H35+I35+J35</f>
        <v>546.19000000000005</v>
      </c>
      <c r="H35" s="22">
        <f>X35+AM35+BA35+BO35+CC35+CO35+CZ35+DK35</f>
        <v>307.19</v>
      </c>
      <c r="I35" s="7">
        <f>Z35+AO35+BC35+BQ35+CE35+CQ35+DB35+DM35</f>
        <v>10</v>
      </c>
      <c r="J35" s="24">
        <f>R35+AG35+AU35+BI35+BW35+CJ35+CU35+DF35</f>
        <v>229</v>
      </c>
      <c r="K35" s="12">
        <v>57.24</v>
      </c>
      <c r="L35" s="2"/>
      <c r="M35" s="2"/>
      <c r="N35" s="2"/>
      <c r="O35" s="2"/>
      <c r="P35" s="2"/>
      <c r="Q35" s="2"/>
      <c r="R35" s="3">
        <v>110</v>
      </c>
      <c r="S35" s="3"/>
      <c r="T35" s="3"/>
      <c r="U35" s="3"/>
      <c r="V35" s="3"/>
      <c r="W35" s="13"/>
      <c r="X35" s="6">
        <f>K35+L35+M35+N35+O35+P35+Q35</f>
        <v>57.24</v>
      </c>
      <c r="Y35" s="10">
        <f>R35</f>
        <v>110</v>
      </c>
      <c r="Z35" s="3">
        <f>(S35*5)+(T35*10)+(U35*15)+(V35*10)+(W35*20)</f>
        <v>0</v>
      </c>
      <c r="AA35" s="33">
        <f>X35+Y35+Z35</f>
        <v>167.24</v>
      </c>
      <c r="AB35" s="44">
        <f>(MIN(AA$5:AA$41)/AA35)*100</f>
        <v>27.236307103563739</v>
      </c>
      <c r="AC35" s="12">
        <v>45.38</v>
      </c>
      <c r="AD35" s="2"/>
      <c r="AE35" s="2"/>
      <c r="AF35" s="2"/>
      <c r="AG35" s="3">
        <v>14</v>
      </c>
      <c r="AH35" s="3"/>
      <c r="AI35" s="3"/>
      <c r="AJ35" s="3"/>
      <c r="AK35" s="3"/>
      <c r="AL35" s="3"/>
      <c r="AM35" s="6">
        <f>AC35+AD35+AE35+AF35</f>
        <v>45.38</v>
      </c>
      <c r="AN35" s="10">
        <f>AG35</f>
        <v>14</v>
      </c>
      <c r="AO35" s="3">
        <f>(AH35*5)+(AI35*10)+(AJ35*15)+(AK35*10)+(AL35*20)</f>
        <v>0</v>
      </c>
      <c r="AP35" s="11">
        <f>AM35+AN35+AO35</f>
        <v>59.38</v>
      </c>
      <c r="AQ35" s="44">
        <f>(MIN(AP$5:AP$41)/AP35)*100</f>
        <v>75.783091950151558</v>
      </c>
      <c r="AR35" s="12">
        <v>58.71</v>
      </c>
      <c r="AS35" s="2"/>
      <c r="AT35" s="2"/>
      <c r="AU35" s="3">
        <v>30</v>
      </c>
      <c r="AV35" s="3"/>
      <c r="AW35" s="3"/>
      <c r="AX35" s="3"/>
      <c r="AY35" s="3"/>
      <c r="AZ35" s="3"/>
      <c r="BA35" s="6">
        <f>AR35+AS35+AT35</f>
        <v>58.71</v>
      </c>
      <c r="BB35" s="10">
        <f>AU35</f>
        <v>30</v>
      </c>
      <c r="BC35" s="3">
        <f>(AV35*5)+(AW35*10)+(AX35*15)+(AY35*10)+(AZ35*20)</f>
        <v>0</v>
      </c>
      <c r="BD35" s="11">
        <f>BA35+BB35+BC35</f>
        <v>88.710000000000008</v>
      </c>
      <c r="BE35" s="44">
        <f>(MIN(BD$5:BD$41)/BD35)*100</f>
        <v>48.878367715026485</v>
      </c>
      <c r="BF35" s="12">
        <v>75.239999999999995</v>
      </c>
      <c r="BG35" s="2"/>
      <c r="BH35" s="2"/>
      <c r="BI35" s="3">
        <v>32</v>
      </c>
      <c r="BJ35" s="3"/>
      <c r="BK35" s="3"/>
      <c r="BL35" s="3"/>
      <c r="BM35" s="3">
        <v>1</v>
      </c>
      <c r="BN35" s="3"/>
      <c r="BO35" s="6">
        <f>BF35+BG35+BH35</f>
        <v>75.239999999999995</v>
      </c>
      <c r="BP35" s="10">
        <f>BI35</f>
        <v>32</v>
      </c>
      <c r="BQ35" s="3">
        <f>(BJ35*5)+(BK35*10)+(BL35*15)+(BM35*10)+(BN35*20)</f>
        <v>10</v>
      </c>
      <c r="BR35" s="33">
        <f>BO35+BP35+BQ35</f>
        <v>117.24</v>
      </c>
      <c r="BS35" s="44">
        <f>(MIN(BR$5:BR$41)/BR35)*100</f>
        <v>42.084612760150122</v>
      </c>
      <c r="BT35" s="12">
        <v>70.62</v>
      </c>
      <c r="BU35" s="2"/>
      <c r="BV35" s="2"/>
      <c r="BW35" s="3">
        <v>43</v>
      </c>
      <c r="BX35" s="3"/>
      <c r="BY35" s="3"/>
      <c r="BZ35" s="3"/>
      <c r="CA35" s="3"/>
      <c r="CB35" s="3"/>
      <c r="CC35" s="6">
        <f>BT35+BU35+BV35</f>
        <v>70.62</v>
      </c>
      <c r="CD35" s="10">
        <f>BW35</f>
        <v>43</v>
      </c>
      <c r="CE35" s="3">
        <f>(BX35*5)+(BY35*10)+(BZ35*15)+(CA35*10)+(CB35*20)</f>
        <v>0</v>
      </c>
      <c r="CF35" s="11">
        <f>CC35+CD35+CE35</f>
        <v>113.62</v>
      </c>
      <c r="CG35" s="44">
        <f>(MIN(CF$5:CF$41)/CF35)*100</f>
        <v>30.417180073930645</v>
      </c>
      <c r="CH35" s="12"/>
      <c r="CI35" s="2"/>
      <c r="CJ35" s="3"/>
      <c r="CK35" s="3"/>
      <c r="CL35" s="3"/>
      <c r="CM35" s="3"/>
      <c r="CN35" s="3"/>
      <c r="CO35" s="6">
        <f>CH35+CI35</f>
        <v>0</v>
      </c>
      <c r="CP35" s="10">
        <f>CI35</f>
        <v>0</v>
      </c>
      <c r="CQ35" s="3">
        <f>(CK35*3)+(CL35*5)+(CM35*5)+(CN35*20)</f>
        <v>0</v>
      </c>
      <c r="CR35" s="11">
        <f>CO35+CP35+CQ35</f>
        <v>0</v>
      </c>
      <c r="CS35" s="12"/>
      <c r="CT35" s="2"/>
      <c r="CU35" s="3"/>
      <c r="CV35" s="3"/>
      <c r="CW35" s="3"/>
      <c r="CX35" s="3"/>
      <c r="CY35" s="3"/>
      <c r="CZ35" s="6">
        <f>CS35+CT35</f>
        <v>0</v>
      </c>
      <c r="DA35" s="10">
        <f>CT35</f>
        <v>0</v>
      </c>
      <c r="DB35" s="3">
        <f>(CV35*3)+(CW35*5)+(CX35*5)+(CY35*20)</f>
        <v>0</v>
      </c>
      <c r="DC35" s="11">
        <f>CZ35+DA35+DB35</f>
        <v>0</v>
      </c>
      <c r="DD35" s="12"/>
      <c r="DE35" s="2"/>
      <c r="DF35" s="3"/>
      <c r="DG35" s="3"/>
      <c r="DH35" s="3"/>
      <c r="DI35" s="3"/>
      <c r="DJ35" s="3"/>
      <c r="DK35" s="6">
        <f>DD35+DE35</f>
        <v>0</v>
      </c>
      <c r="DL35" s="10">
        <f>DE35</f>
        <v>0</v>
      </c>
      <c r="DM35" s="3">
        <f>(DG35*3)+(DH35*5)+(DI35*5)+(DJ35*20)</f>
        <v>0</v>
      </c>
      <c r="DN35" s="11">
        <f>DK35+DL35+DM35</f>
        <v>0</v>
      </c>
    </row>
    <row r="36" spans="1:118" ht="15" x14ac:dyDescent="0.2">
      <c r="A36" s="14">
        <v>28</v>
      </c>
      <c r="B36" s="14">
        <v>15</v>
      </c>
      <c r="C36" s="8" t="s">
        <v>55</v>
      </c>
      <c r="D36" s="31" t="s">
        <v>32</v>
      </c>
      <c r="E36" s="30" t="s">
        <v>42</v>
      </c>
      <c r="F36" s="45">
        <f xml:space="preserve"> AB36+AQ36+BE36+BS36+CG36</f>
        <v>205.83206269418631</v>
      </c>
      <c r="G36" s="29">
        <f>H36+I36+J36</f>
        <v>597.6</v>
      </c>
      <c r="H36" s="22">
        <f>X36+AM36+BA36+BO36+CC36+CO36+CZ36+DK36</f>
        <v>349.6</v>
      </c>
      <c r="I36" s="7">
        <f>Z36+AO36+BC36+BQ36+CE36+CQ36+DB36+DM36</f>
        <v>10</v>
      </c>
      <c r="J36" s="24">
        <f>R36+AG36+AU36+BI36+BW36+CJ36+CU36+DF36</f>
        <v>238</v>
      </c>
      <c r="K36" s="12">
        <v>51.48</v>
      </c>
      <c r="L36" s="2"/>
      <c r="M36" s="2"/>
      <c r="N36" s="2"/>
      <c r="O36" s="2"/>
      <c r="P36" s="2"/>
      <c r="Q36" s="2"/>
      <c r="R36" s="3">
        <v>40</v>
      </c>
      <c r="S36" s="3"/>
      <c r="T36" s="3"/>
      <c r="U36" s="3"/>
      <c r="V36" s="3"/>
      <c r="W36" s="13"/>
      <c r="X36" s="6">
        <f>K36+L36+M36+N36+O36+P36+Q36</f>
        <v>51.48</v>
      </c>
      <c r="Y36" s="10">
        <f>R36</f>
        <v>40</v>
      </c>
      <c r="Z36" s="3">
        <f>(S36*5)+(T36*10)+(U36*15)+(V36*10)+(W36*20)</f>
        <v>0</v>
      </c>
      <c r="AA36" s="33">
        <f>X36+Y36+Z36</f>
        <v>91.47999999999999</v>
      </c>
      <c r="AB36" s="44">
        <f>(MIN(AA$5:AA$41)/AA36)*100</f>
        <v>49.792304328815042</v>
      </c>
      <c r="AC36" s="12">
        <v>60.3</v>
      </c>
      <c r="AD36" s="2"/>
      <c r="AE36" s="2"/>
      <c r="AF36" s="2"/>
      <c r="AG36" s="3">
        <v>160</v>
      </c>
      <c r="AH36" s="3"/>
      <c r="AI36" s="3"/>
      <c r="AJ36" s="3"/>
      <c r="AK36" s="3"/>
      <c r="AL36" s="3"/>
      <c r="AM36" s="6">
        <f>AC36+AD36+AE36+AF36</f>
        <v>60.3</v>
      </c>
      <c r="AN36" s="10">
        <f>AG36</f>
        <v>160</v>
      </c>
      <c r="AO36" s="3">
        <f>(AH36*5)+(AI36*10)+(AJ36*15)+(AK36*10)+(AL36*20)</f>
        <v>0</v>
      </c>
      <c r="AP36" s="11">
        <f>AM36+AN36+AO36</f>
        <v>220.3</v>
      </c>
      <c r="AQ36" s="44">
        <f>(MIN(AP$5:AP$41)/AP36)*100</f>
        <v>20.426690876078073</v>
      </c>
      <c r="AR36" s="12">
        <v>89.62</v>
      </c>
      <c r="AS36" s="2"/>
      <c r="AT36" s="2"/>
      <c r="AU36" s="3">
        <v>16</v>
      </c>
      <c r="AV36" s="3"/>
      <c r="AW36" s="3"/>
      <c r="AX36" s="3"/>
      <c r="AY36" s="3"/>
      <c r="AZ36" s="3"/>
      <c r="BA36" s="6">
        <f>AR36+AS36+AT36</f>
        <v>89.62</v>
      </c>
      <c r="BB36" s="10">
        <f>AU36</f>
        <v>16</v>
      </c>
      <c r="BC36" s="3">
        <f>(AV36*5)+(AW36*10)+(AX36*15)+(AY36*10)+(AZ36*20)</f>
        <v>0</v>
      </c>
      <c r="BD36" s="11">
        <f>BA36+BB36+BC36</f>
        <v>105.62</v>
      </c>
      <c r="BE36" s="44">
        <f>(MIN(BD$5:BD$41)/BD36)*100</f>
        <v>41.052830903238018</v>
      </c>
      <c r="BF36" s="12">
        <v>83.32</v>
      </c>
      <c r="BG36" s="2"/>
      <c r="BH36" s="2"/>
      <c r="BI36" s="3">
        <v>1</v>
      </c>
      <c r="BJ36" s="3"/>
      <c r="BK36" s="3"/>
      <c r="BL36" s="3"/>
      <c r="BM36" s="3"/>
      <c r="BN36" s="3"/>
      <c r="BO36" s="6">
        <f>BF36+BG36+BH36</f>
        <v>83.32</v>
      </c>
      <c r="BP36" s="10">
        <f>BI36</f>
        <v>1</v>
      </c>
      <c r="BQ36" s="3">
        <f>(BJ36*5)+(BK36*10)+(BL36*15)+(BM36*10)+(BN36*20)</f>
        <v>0</v>
      </c>
      <c r="BR36" s="33">
        <f>BO36+BP36+BQ36</f>
        <v>84.32</v>
      </c>
      <c r="BS36" s="44">
        <f>(MIN(BR$5:BR$41)/BR36)*100</f>
        <v>58.515180265654656</v>
      </c>
      <c r="BT36" s="12">
        <v>64.88</v>
      </c>
      <c r="BU36" s="2"/>
      <c r="BV36" s="2"/>
      <c r="BW36" s="3">
        <v>21</v>
      </c>
      <c r="BX36" s="3"/>
      <c r="BY36" s="3"/>
      <c r="BZ36" s="3"/>
      <c r="CA36" s="3">
        <v>1</v>
      </c>
      <c r="CB36" s="3"/>
      <c r="CC36" s="6">
        <f>BT36+BU36+BV36</f>
        <v>64.88</v>
      </c>
      <c r="CD36" s="10">
        <f>BW36</f>
        <v>21</v>
      </c>
      <c r="CE36" s="3">
        <f>(BX36*5)+(BY36*10)+(BZ36*15)+(CA36*10)+(CB36*20)</f>
        <v>10</v>
      </c>
      <c r="CF36" s="11">
        <f>CC36+CD36+CE36</f>
        <v>95.88</v>
      </c>
      <c r="CG36" s="44">
        <f>(MIN(CF$5:CF$41)/CF36)*100</f>
        <v>36.045056320400505</v>
      </c>
      <c r="CH36" s="12"/>
      <c r="CI36" s="2"/>
      <c r="CJ36" s="3"/>
      <c r="CK36" s="3"/>
      <c r="CL36" s="3"/>
      <c r="CM36" s="3"/>
      <c r="CN36" s="3"/>
      <c r="CO36" s="6">
        <f>CH36+CI36</f>
        <v>0</v>
      </c>
      <c r="CP36" s="10">
        <f>CI36</f>
        <v>0</v>
      </c>
      <c r="CQ36" s="3">
        <f>(CK36*3)+(CL36*5)+(CM36*5)+(CN36*20)</f>
        <v>0</v>
      </c>
      <c r="CR36" s="11">
        <f>CO36+CP36+CQ36</f>
        <v>0</v>
      </c>
      <c r="CS36" s="12"/>
      <c r="CT36" s="2"/>
      <c r="CU36" s="3"/>
      <c r="CV36" s="3"/>
      <c r="CW36" s="3"/>
      <c r="CX36" s="3"/>
      <c r="CY36" s="3"/>
      <c r="CZ36" s="6">
        <f>CS36+CT36</f>
        <v>0</v>
      </c>
      <c r="DA36" s="10">
        <f>CT36</f>
        <v>0</v>
      </c>
      <c r="DB36" s="3">
        <f>(CV36*3)+(CW36*5)+(CX36*5)+(CY36*20)</f>
        <v>0</v>
      </c>
      <c r="DC36" s="11">
        <f>CZ36+DA36+DB36</f>
        <v>0</v>
      </c>
      <c r="DD36" s="12"/>
      <c r="DE36" s="2"/>
      <c r="DF36" s="3"/>
      <c r="DG36" s="3"/>
      <c r="DH36" s="3"/>
      <c r="DI36" s="3"/>
      <c r="DJ36" s="3"/>
      <c r="DK36" s="6">
        <f>DD36+DE36</f>
        <v>0</v>
      </c>
      <c r="DL36" s="10">
        <f>DE36</f>
        <v>0</v>
      </c>
      <c r="DM36" s="3">
        <f>(DG36*3)+(DH36*5)+(DI36*5)+(DJ36*20)</f>
        <v>0</v>
      </c>
      <c r="DN36" s="11">
        <f>DK36+DL36+DM36</f>
        <v>0</v>
      </c>
    </row>
    <row r="37" spans="1:118" ht="15" x14ac:dyDescent="0.2">
      <c r="A37" s="14">
        <v>30</v>
      </c>
      <c r="B37" s="14">
        <v>16</v>
      </c>
      <c r="C37" s="8" t="s">
        <v>53</v>
      </c>
      <c r="D37" s="31" t="s">
        <v>32</v>
      </c>
      <c r="E37" s="30" t="s">
        <v>42</v>
      </c>
      <c r="F37" s="45">
        <f xml:space="preserve"> AB37+AQ37+BE37+BS37+CG37</f>
        <v>195.49101812992157</v>
      </c>
      <c r="G37" s="29">
        <f>H37+I37+J37</f>
        <v>605.91</v>
      </c>
      <c r="H37" s="22">
        <f>X37+AM37+BA37+BO37+CC37+CO37+CZ37+DK37</f>
        <v>462.90999999999997</v>
      </c>
      <c r="I37" s="7">
        <f>Z37+AO37+BC37+BQ37+CE37+CQ37+DB37+DM37</f>
        <v>0</v>
      </c>
      <c r="J37" s="24">
        <f>R37+AG37+AU37+BI37+BW37+CJ37+CU37+DF37</f>
        <v>143</v>
      </c>
      <c r="K37" s="12">
        <v>72.23</v>
      </c>
      <c r="L37" s="2"/>
      <c r="M37" s="2"/>
      <c r="N37" s="2"/>
      <c r="O37" s="2"/>
      <c r="P37" s="2"/>
      <c r="Q37" s="2"/>
      <c r="R37" s="3">
        <v>40</v>
      </c>
      <c r="S37" s="3"/>
      <c r="T37" s="3"/>
      <c r="U37" s="3"/>
      <c r="V37" s="3"/>
      <c r="W37" s="13"/>
      <c r="X37" s="6">
        <f>K37+L37+M37+N37+O37+P37+Q37</f>
        <v>72.23</v>
      </c>
      <c r="Y37" s="10">
        <f>R37</f>
        <v>40</v>
      </c>
      <c r="Z37" s="3">
        <f>(S37*5)+(T37*10)+(U37*15)+(V37*10)+(W37*20)</f>
        <v>0</v>
      </c>
      <c r="AA37" s="33">
        <f>X37+Y37+Z37</f>
        <v>112.23</v>
      </c>
      <c r="AB37" s="44">
        <f>(MIN(AA$5:AA$41)/AA37)*100</f>
        <v>40.586295999287174</v>
      </c>
      <c r="AC37" s="12">
        <v>65.58</v>
      </c>
      <c r="AD37" s="2"/>
      <c r="AE37" s="2"/>
      <c r="AF37" s="2"/>
      <c r="AG37" s="3">
        <v>95</v>
      </c>
      <c r="AH37" s="3"/>
      <c r="AI37" s="3"/>
      <c r="AJ37" s="3"/>
      <c r="AK37" s="3"/>
      <c r="AL37" s="3"/>
      <c r="AM37" s="6">
        <f>AC37+AD37+AE37+AF37</f>
        <v>65.58</v>
      </c>
      <c r="AN37" s="10">
        <f>AG37</f>
        <v>95</v>
      </c>
      <c r="AO37" s="3">
        <f>(AH37*5)+(AI37*10)+(AJ37*15)+(AK37*10)+(AL37*20)</f>
        <v>0</v>
      </c>
      <c r="AP37" s="11">
        <f>AM37+AN37+AO37</f>
        <v>160.57999999999998</v>
      </c>
      <c r="AQ37" s="44">
        <f>(MIN(AP$5:AP$41)/AP37)*100</f>
        <v>28.023415120189316</v>
      </c>
      <c r="AR37" s="12">
        <v>65.180000000000007</v>
      </c>
      <c r="AS37" s="2"/>
      <c r="AT37" s="2"/>
      <c r="AU37" s="3">
        <v>5</v>
      </c>
      <c r="AV37" s="3"/>
      <c r="AW37" s="3"/>
      <c r="AX37" s="3"/>
      <c r="AY37" s="3"/>
      <c r="AZ37" s="3"/>
      <c r="BA37" s="6">
        <f>AR37+AS37+AT37</f>
        <v>65.180000000000007</v>
      </c>
      <c r="BB37" s="10">
        <f>AU37</f>
        <v>5</v>
      </c>
      <c r="BC37" s="3">
        <f>(AV37*5)+(AW37*10)+(AX37*15)+(AY37*10)+(AZ37*20)</f>
        <v>0</v>
      </c>
      <c r="BD37" s="11">
        <f>BA37+BB37+BC37</f>
        <v>70.180000000000007</v>
      </c>
      <c r="BE37" s="44">
        <f>(MIN(BD$5:BD$41)/BD37)*100</f>
        <v>61.783984041037321</v>
      </c>
      <c r="BF37" s="12">
        <v>119.19</v>
      </c>
      <c r="BG37" s="2"/>
      <c r="BH37" s="2"/>
      <c r="BI37" s="3">
        <v>2</v>
      </c>
      <c r="BJ37" s="3"/>
      <c r="BK37" s="3"/>
      <c r="BL37" s="3"/>
      <c r="BM37" s="3"/>
      <c r="BN37" s="3"/>
      <c r="BO37" s="6">
        <f>BF37+BG37+BH37</f>
        <v>119.19</v>
      </c>
      <c r="BP37" s="10">
        <f>BI37</f>
        <v>2</v>
      </c>
      <c r="BQ37" s="3">
        <f>(BJ37*5)+(BK37*10)+(BL37*15)+(BM37*10)+(BN37*20)</f>
        <v>0</v>
      </c>
      <c r="BR37" s="33">
        <f>BO37+BP37+BQ37</f>
        <v>121.19</v>
      </c>
      <c r="BS37" s="44">
        <f>(MIN(BR$5:BR$41)/BR37)*100</f>
        <v>40.712930109745031</v>
      </c>
      <c r="BT37" s="12">
        <v>140.72999999999999</v>
      </c>
      <c r="BU37" s="2"/>
      <c r="BV37" s="2"/>
      <c r="BW37" s="3">
        <v>1</v>
      </c>
      <c r="BX37" s="3"/>
      <c r="BY37" s="3"/>
      <c r="BZ37" s="3"/>
      <c r="CA37" s="3"/>
      <c r="CB37" s="3"/>
      <c r="CC37" s="6">
        <f>BT37+BU37+BV37</f>
        <v>140.72999999999999</v>
      </c>
      <c r="CD37" s="10">
        <f>BW37</f>
        <v>1</v>
      </c>
      <c r="CE37" s="3">
        <f>(BX37*5)+(BY37*10)+(BZ37*15)+(CA37*10)+(CB37*20)</f>
        <v>0</v>
      </c>
      <c r="CF37" s="11">
        <f>CC37+CD37+CE37</f>
        <v>141.72999999999999</v>
      </c>
      <c r="CG37" s="44">
        <f>(MIN(CF$5:CF$41)/CF37)*100</f>
        <v>24.384392859662743</v>
      </c>
      <c r="CH37" s="12"/>
      <c r="CI37" s="2"/>
      <c r="CJ37" s="3"/>
      <c r="CK37" s="3"/>
      <c r="CL37" s="3"/>
      <c r="CM37" s="3"/>
      <c r="CN37" s="3"/>
      <c r="CO37" s="6">
        <f>CH37+CI37</f>
        <v>0</v>
      </c>
      <c r="CP37" s="10">
        <f>CI37</f>
        <v>0</v>
      </c>
      <c r="CQ37" s="3">
        <f>(CK37*3)+(CL37*5)+(CM37*5)+(CN37*20)</f>
        <v>0</v>
      </c>
      <c r="CR37" s="11">
        <f>CO37+CP37+CQ37</f>
        <v>0</v>
      </c>
      <c r="CS37" s="12"/>
      <c r="CT37" s="2"/>
      <c r="CU37" s="3"/>
      <c r="CV37" s="3"/>
      <c r="CW37" s="3"/>
      <c r="CX37" s="3"/>
      <c r="CY37" s="3"/>
      <c r="CZ37" s="6">
        <f>CS37+CT37</f>
        <v>0</v>
      </c>
      <c r="DA37" s="10">
        <f>CT37</f>
        <v>0</v>
      </c>
      <c r="DB37" s="3">
        <f>(CV37*3)+(CW37*5)+(CX37*5)+(CY37*20)</f>
        <v>0</v>
      </c>
      <c r="DC37" s="11">
        <f>CZ37+DA37+DB37</f>
        <v>0</v>
      </c>
      <c r="DD37" s="12"/>
      <c r="DE37" s="2"/>
      <c r="DF37" s="3"/>
      <c r="DG37" s="3"/>
      <c r="DH37" s="3"/>
      <c r="DI37" s="3"/>
      <c r="DJ37" s="3"/>
      <c r="DK37" s="6">
        <f>DD37+DE37</f>
        <v>0</v>
      </c>
      <c r="DL37" s="10">
        <f>DE37</f>
        <v>0</v>
      </c>
      <c r="DM37" s="3">
        <f>(DG37*3)+(DH37*5)+(DI37*5)+(DJ37*20)</f>
        <v>0</v>
      </c>
      <c r="DN37" s="11">
        <f>DK37+DL37+DM37</f>
        <v>0</v>
      </c>
    </row>
    <row r="38" spans="1:118" ht="15" x14ac:dyDescent="0.2">
      <c r="A38" s="14">
        <v>31</v>
      </c>
      <c r="B38" s="14">
        <v>17</v>
      </c>
      <c r="C38" s="8" t="s">
        <v>75</v>
      </c>
      <c r="D38" s="31" t="s">
        <v>32</v>
      </c>
      <c r="E38" s="30" t="s">
        <v>42</v>
      </c>
      <c r="F38" s="45">
        <f xml:space="preserve"> AB38+AQ38+BE38+BS38+CG38</f>
        <v>191.77600877786602</v>
      </c>
      <c r="G38" s="29">
        <f>H38+I38+J38</f>
        <v>606.11</v>
      </c>
      <c r="H38" s="22">
        <f>X38+AM38+BA38+BO38+CC38+CO38+CZ38+DK38</f>
        <v>439.11</v>
      </c>
      <c r="I38" s="7">
        <f>Z38+AO38+BC38+BQ38+CE38+CQ38+DB38+DM38</f>
        <v>30</v>
      </c>
      <c r="J38" s="24">
        <f>R38+AG38+AU38+BI38+BW38+CJ38+CU38+DF38</f>
        <v>137</v>
      </c>
      <c r="K38" s="12">
        <v>72.37</v>
      </c>
      <c r="L38" s="2"/>
      <c r="M38" s="2"/>
      <c r="N38" s="2"/>
      <c r="O38" s="2"/>
      <c r="P38" s="2"/>
      <c r="Q38" s="2"/>
      <c r="R38" s="3">
        <v>110</v>
      </c>
      <c r="S38" s="3"/>
      <c r="T38" s="3"/>
      <c r="U38" s="3"/>
      <c r="V38" s="3"/>
      <c r="W38" s="13"/>
      <c r="X38" s="6">
        <f>K38+L38+M38+N38+O38+P38+Q38</f>
        <v>72.37</v>
      </c>
      <c r="Y38" s="10">
        <f>R38</f>
        <v>110</v>
      </c>
      <c r="Z38" s="3">
        <f>(S38*5)+(T38*10)+(U38*15)+(V38*10)+(W38*20)</f>
        <v>0</v>
      </c>
      <c r="AA38" s="33">
        <f>X38+Y38+Z38</f>
        <v>182.37</v>
      </c>
      <c r="AB38" s="44">
        <f>(MIN(AA$5:AA$41)/AA38)*100</f>
        <v>24.976695728464112</v>
      </c>
      <c r="AC38" s="12">
        <v>93.47</v>
      </c>
      <c r="AD38" s="2"/>
      <c r="AE38" s="2"/>
      <c r="AF38" s="2"/>
      <c r="AG38" s="3">
        <v>3</v>
      </c>
      <c r="AH38" s="3"/>
      <c r="AI38" s="3"/>
      <c r="AJ38" s="3"/>
      <c r="AK38" s="3"/>
      <c r="AL38" s="3"/>
      <c r="AM38" s="6">
        <f>AC38+AD38+AE38+AF38</f>
        <v>93.47</v>
      </c>
      <c r="AN38" s="10">
        <f>AG38</f>
        <v>3</v>
      </c>
      <c r="AO38" s="3">
        <f>(AH38*5)+(AI38*10)+(AJ38*15)+(AK38*10)+(AL38*20)</f>
        <v>0</v>
      </c>
      <c r="AP38" s="11">
        <f>AM38+AN38+AO38</f>
        <v>96.47</v>
      </c>
      <c r="AQ38" s="44">
        <f>(MIN(AP$5:AP$41)/AP38)*100</f>
        <v>46.646625894060328</v>
      </c>
      <c r="AR38" s="12">
        <v>78.819999999999993</v>
      </c>
      <c r="AS38" s="2"/>
      <c r="AT38" s="2"/>
      <c r="AU38" s="3">
        <v>15</v>
      </c>
      <c r="AV38" s="3"/>
      <c r="AW38" s="3"/>
      <c r="AX38" s="3"/>
      <c r="AY38" s="3"/>
      <c r="AZ38" s="3"/>
      <c r="BA38" s="6">
        <f>AR38+AS38+AT38</f>
        <v>78.819999999999993</v>
      </c>
      <c r="BB38" s="10">
        <f>AU38</f>
        <v>15</v>
      </c>
      <c r="BC38" s="3">
        <f>(AV38*5)+(AW38*10)+(AX38*15)+(AY38*10)+(AZ38*20)</f>
        <v>0</v>
      </c>
      <c r="BD38" s="11">
        <f>BA38+BB38+BC38</f>
        <v>93.82</v>
      </c>
      <c r="BE38" s="44">
        <f>(MIN(BD$5:BD$41)/BD38)*100</f>
        <v>46.21615860157749</v>
      </c>
      <c r="BF38" s="12">
        <v>98.83</v>
      </c>
      <c r="BG38" s="2"/>
      <c r="BH38" s="2"/>
      <c r="BI38" s="3">
        <v>6</v>
      </c>
      <c r="BJ38" s="3"/>
      <c r="BK38" s="3"/>
      <c r="BL38" s="3"/>
      <c r="BM38" s="3"/>
      <c r="BN38" s="3"/>
      <c r="BO38" s="6">
        <f>BF38+BG38+BH38</f>
        <v>98.83</v>
      </c>
      <c r="BP38" s="10">
        <f>BI38</f>
        <v>6</v>
      </c>
      <c r="BQ38" s="3">
        <f>(BJ38*5)+(BK38*10)+(BL38*15)+(BM38*10)+(BN38*20)</f>
        <v>0</v>
      </c>
      <c r="BR38" s="33">
        <f>BO38+BP38+BQ38</f>
        <v>104.83</v>
      </c>
      <c r="BS38" s="44">
        <f>(MIN(BR$5:BR$41)/BR38)*100</f>
        <v>47.066679385672046</v>
      </c>
      <c r="BT38" s="12">
        <v>95.62</v>
      </c>
      <c r="BU38" s="2"/>
      <c r="BV38" s="2"/>
      <c r="BW38" s="3">
        <v>3</v>
      </c>
      <c r="BX38" s="3"/>
      <c r="BY38" s="3"/>
      <c r="BZ38" s="3">
        <v>2</v>
      </c>
      <c r="CA38" s="3"/>
      <c r="CB38" s="3"/>
      <c r="CC38" s="6">
        <f>BT38+BU38+BV38</f>
        <v>95.62</v>
      </c>
      <c r="CD38" s="10">
        <f>BW38</f>
        <v>3</v>
      </c>
      <c r="CE38" s="3">
        <f>(BX38*5)+(BY38*10)+(BZ38*15)+(CA38*10)+(CB38*20)</f>
        <v>30</v>
      </c>
      <c r="CF38" s="11">
        <f>CC38+CD38+CE38</f>
        <v>128.62</v>
      </c>
      <c r="CG38" s="44">
        <f>(MIN(CF$5:CF$41)/CF38)*100</f>
        <v>26.869849168092053</v>
      </c>
      <c r="CH38" s="12"/>
      <c r="CI38" s="2"/>
      <c r="CJ38" s="3"/>
      <c r="CK38" s="3"/>
      <c r="CL38" s="3"/>
      <c r="CM38" s="3"/>
      <c r="CN38" s="3"/>
      <c r="CO38" s="6">
        <f>CH38+CI38</f>
        <v>0</v>
      </c>
      <c r="CP38" s="10">
        <f>CI38</f>
        <v>0</v>
      </c>
      <c r="CQ38" s="3">
        <f>(CK38*3)+(CL38*5)+(CM38*5)+(CN38*20)</f>
        <v>0</v>
      </c>
      <c r="CR38" s="11">
        <f>CO38+CP38+CQ38</f>
        <v>0</v>
      </c>
      <c r="CS38" s="12"/>
      <c r="CT38" s="2"/>
      <c r="CU38" s="3"/>
      <c r="CV38" s="3"/>
      <c r="CW38" s="3"/>
      <c r="CX38" s="3"/>
      <c r="CY38" s="3"/>
      <c r="CZ38" s="6">
        <f>CS38+CT38</f>
        <v>0</v>
      </c>
      <c r="DA38" s="10">
        <f>CT38</f>
        <v>0</v>
      </c>
      <c r="DB38" s="3">
        <f>(CV38*3)+(CW38*5)+(CX38*5)+(CY38*20)</f>
        <v>0</v>
      </c>
      <c r="DC38" s="11">
        <f>CZ38+DA38+DB38</f>
        <v>0</v>
      </c>
      <c r="DD38" s="12"/>
      <c r="DE38" s="2"/>
      <c r="DF38" s="3"/>
      <c r="DG38" s="3"/>
      <c r="DH38" s="3"/>
      <c r="DI38" s="3"/>
      <c r="DJ38" s="3"/>
      <c r="DK38" s="6">
        <f>DD38+DE38</f>
        <v>0</v>
      </c>
      <c r="DL38" s="10">
        <f>DE38</f>
        <v>0</v>
      </c>
      <c r="DM38" s="3">
        <f>(DG38*3)+(DH38*5)+(DI38*5)+(DJ38*20)</f>
        <v>0</v>
      </c>
      <c r="DN38" s="11">
        <f>DK38+DL38+DM38</f>
        <v>0</v>
      </c>
    </row>
    <row r="39" spans="1:118" ht="15" x14ac:dyDescent="0.2">
      <c r="A39" s="14">
        <v>32</v>
      </c>
      <c r="B39" s="14">
        <v>18</v>
      </c>
      <c r="C39" s="8" t="s">
        <v>73</v>
      </c>
      <c r="D39" s="31" t="s">
        <v>32</v>
      </c>
      <c r="E39" s="30" t="s">
        <v>42</v>
      </c>
      <c r="F39" s="45">
        <f xml:space="preserve"> AB39+AQ39+BE39+BS39+CG39</f>
        <v>169.0153905276014</v>
      </c>
      <c r="G39" s="29">
        <f>H39+I39+J39</f>
        <v>714.43</v>
      </c>
      <c r="H39" s="22">
        <f>X39+AM39+BA39+BO39+CC39+CO39+CZ39+DK39</f>
        <v>443.42999999999995</v>
      </c>
      <c r="I39" s="7">
        <f>Z39+AO39+BC39+BQ39+CE39+CQ39+DB39+DM39</f>
        <v>0</v>
      </c>
      <c r="J39" s="24">
        <f>R39+AG39+AU39+BI39+BW39+CJ39+CU39+DF39</f>
        <v>271</v>
      </c>
      <c r="K39" s="12">
        <v>74.319999999999993</v>
      </c>
      <c r="L39" s="2"/>
      <c r="M39" s="2"/>
      <c r="N39" s="2"/>
      <c r="O39" s="2"/>
      <c r="P39" s="2"/>
      <c r="Q39" s="2"/>
      <c r="R39" s="3">
        <v>160</v>
      </c>
      <c r="S39" s="3"/>
      <c r="T39" s="3"/>
      <c r="U39" s="3"/>
      <c r="V39" s="3"/>
      <c r="W39" s="13"/>
      <c r="X39" s="6">
        <f>K39+L39+M39+N39+O39+P39+Q39</f>
        <v>74.319999999999993</v>
      </c>
      <c r="Y39" s="10">
        <f>R39</f>
        <v>160</v>
      </c>
      <c r="Z39" s="3">
        <f>(S39*5)+(T39*10)+(U39*15)+(V39*10)+(W39*20)</f>
        <v>0</v>
      </c>
      <c r="AA39" s="33">
        <f>X39+Y39+Z39</f>
        <v>234.32</v>
      </c>
      <c r="AB39" s="44">
        <f>(MIN(AA$5:AA$41)/AA39)*100</f>
        <v>19.439228405599181</v>
      </c>
      <c r="AC39" s="12">
        <v>82.83</v>
      </c>
      <c r="AD39" s="2"/>
      <c r="AE39" s="2"/>
      <c r="AF39" s="2"/>
      <c r="AG39" s="3">
        <v>44</v>
      </c>
      <c r="AH39" s="3"/>
      <c r="AI39" s="3"/>
      <c r="AJ39" s="3"/>
      <c r="AK39" s="3"/>
      <c r="AL39" s="3"/>
      <c r="AM39" s="6">
        <f>AC39+AD39+AE39+AF39</f>
        <v>82.83</v>
      </c>
      <c r="AN39" s="10">
        <f>AG39</f>
        <v>44</v>
      </c>
      <c r="AO39" s="3">
        <f>(AH39*5)+(AI39*10)+(AJ39*15)+(AK39*10)+(AL39*20)</f>
        <v>0</v>
      </c>
      <c r="AP39" s="11">
        <f>AM39+AN39+AO39</f>
        <v>126.83</v>
      </c>
      <c r="AQ39" s="44">
        <f>(MIN(AP$5:AP$41)/AP39)*100</f>
        <v>35.480564535204607</v>
      </c>
      <c r="AR39" s="12">
        <v>106.78</v>
      </c>
      <c r="AS39" s="2"/>
      <c r="AT39" s="2"/>
      <c r="AU39" s="3">
        <v>56</v>
      </c>
      <c r="AV39" s="3"/>
      <c r="AW39" s="3"/>
      <c r="AX39" s="3"/>
      <c r="AY39" s="3"/>
      <c r="AZ39" s="3"/>
      <c r="BA39" s="6">
        <f>AR39+AS39+AT39</f>
        <v>106.78</v>
      </c>
      <c r="BB39" s="10">
        <f>AU39</f>
        <v>56</v>
      </c>
      <c r="BC39" s="3">
        <f>(AV39*5)+(AW39*10)+(AX39*15)+(AY39*10)+(AZ39*20)</f>
        <v>0</v>
      </c>
      <c r="BD39" s="11">
        <f>BA39+BB39+BC39</f>
        <v>162.78</v>
      </c>
      <c r="BE39" s="44">
        <f>(MIN(BD$5:BD$41)/BD39)*100</f>
        <v>26.637179014620958</v>
      </c>
      <c r="BF39" s="12">
        <v>106.25</v>
      </c>
      <c r="BG39" s="2"/>
      <c r="BH39" s="2"/>
      <c r="BI39" s="3">
        <v>0</v>
      </c>
      <c r="BJ39" s="3"/>
      <c r="BK39" s="3"/>
      <c r="BL39" s="3"/>
      <c r="BM39" s="3"/>
      <c r="BN39" s="3"/>
      <c r="BO39" s="6">
        <f>BF39+BG39+BH39</f>
        <v>106.25</v>
      </c>
      <c r="BP39" s="10">
        <f>BI39</f>
        <v>0</v>
      </c>
      <c r="BQ39" s="3">
        <f>(BJ39*5)+(BK39*10)+(BL39*15)+(BM39*10)+(BN39*20)</f>
        <v>0</v>
      </c>
      <c r="BR39" s="33">
        <f>BO39+BP39+BQ39</f>
        <v>106.25</v>
      </c>
      <c r="BS39" s="44">
        <f>(MIN(BR$5:BR$41)/BR39)*100</f>
        <v>46.437647058823536</v>
      </c>
      <c r="BT39" s="12">
        <v>73.25</v>
      </c>
      <c r="BU39" s="2"/>
      <c r="BV39" s="2"/>
      <c r="BW39" s="3">
        <v>11</v>
      </c>
      <c r="BX39" s="3"/>
      <c r="BY39" s="3"/>
      <c r="BZ39" s="3"/>
      <c r="CA39" s="3"/>
      <c r="CB39" s="3"/>
      <c r="CC39" s="6">
        <f>BT39+BU39+BV39</f>
        <v>73.25</v>
      </c>
      <c r="CD39" s="10">
        <f>BW39</f>
        <v>11</v>
      </c>
      <c r="CE39" s="3">
        <f>(BX39*5)+(BY39*10)+(BZ39*15)+(CA39*10)+(CB39*20)</f>
        <v>0</v>
      </c>
      <c r="CF39" s="11">
        <f>CC39+CD39+CE39</f>
        <v>84.25</v>
      </c>
      <c r="CG39" s="44">
        <f>(MIN(CF$5:CF$41)/CF39)*100</f>
        <v>41.020771513353118</v>
      </c>
      <c r="CH39" s="12"/>
      <c r="CI39" s="2"/>
      <c r="CJ39" s="3"/>
      <c r="CK39" s="3"/>
      <c r="CL39" s="3"/>
      <c r="CM39" s="3"/>
      <c r="CN39" s="3"/>
      <c r="CO39" s="6">
        <f>CH39+CI39</f>
        <v>0</v>
      </c>
      <c r="CP39" s="10">
        <f>CI39</f>
        <v>0</v>
      </c>
      <c r="CQ39" s="3">
        <f>(CK39*3)+(CL39*5)+(CM39*5)+(CN39*20)</f>
        <v>0</v>
      </c>
      <c r="CR39" s="11">
        <f>CO39+CP39+CQ39</f>
        <v>0</v>
      </c>
      <c r="CS39" s="12"/>
      <c r="CT39" s="2"/>
      <c r="CU39" s="3"/>
      <c r="CV39" s="3"/>
      <c r="CW39" s="3"/>
      <c r="CX39" s="3"/>
      <c r="CY39" s="3"/>
      <c r="CZ39" s="6">
        <f>CS39+CT39</f>
        <v>0</v>
      </c>
      <c r="DA39" s="10">
        <f>CT39</f>
        <v>0</v>
      </c>
      <c r="DB39" s="3">
        <f>(CV39*3)+(CW39*5)+(CX39*5)+(CY39*20)</f>
        <v>0</v>
      </c>
      <c r="DC39" s="11">
        <f>CZ39+DA39+DB39</f>
        <v>0</v>
      </c>
      <c r="DD39" s="12"/>
      <c r="DE39" s="2"/>
      <c r="DF39" s="3"/>
      <c r="DG39" s="3"/>
      <c r="DH39" s="3"/>
      <c r="DI39" s="3"/>
      <c r="DJ39" s="3"/>
      <c r="DK39" s="6">
        <f>DD39+DE39</f>
        <v>0</v>
      </c>
      <c r="DL39" s="10">
        <f>DE39</f>
        <v>0</v>
      </c>
      <c r="DM39" s="3">
        <f>(DG39*3)+(DH39*5)+(DI39*5)+(DJ39*20)</f>
        <v>0</v>
      </c>
      <c r="DN39" s="11">
        <f>DK39+DL39+DM39</f>
        <v>0</v>
      </c>
    </row>
    <row r="40" spans="1:118" ht="15" x14ac:dyDescent="0.2">
      <c r="A40" s="49"/>
      <c r="B40" s="49"/>
      <c r="C40" s="8"/>
      <c r="D40" s="31"/>
      <c r="E40" s="30"/>
      <c r="F40" s="45"/>
      <c r="G40" s="50"/>
      <c r="H40" s="2"/>
      <c r="I40" s="3"/>
      <c r="J40" s="3"/>
      <c r="K40" s="2"/>
      <c r="L40" s="2"/>
      <c r="M40" s="2"/>
      <c r="N40" s="2"/>
      <c r="O40" s="2"/>
      <c r="P40" s="2"/>
      <c r="Q40" s="2"/>
      <c r="R40" s="3"/>
      <c r="S40" s="3"/>
      <c r="T40" s="3"/>
      <c r="U40" s="3"/>
      <c r="V40" s="3"/>
      <c r="W40" s="3"/>
      <c r="X40" s="2"/>
      <c r="Y40" s="10"/>
      <c r="Z40" s="3"/>
      <c r="AA40" s="50"/>
      <c r="AB40" s="44"/>
      <c r="AC40" s="2"/>
      <c r="AD40" s="2"/>
      <c r="AE40" s="2"/>
      <c r="AF40" s="2"/>
      <c r="AG40" s="3"/>
      <c r="AH40" s="3"/>
      <c r="AI40" s="3"/>
      <c r="AJ40" s="3"/>
      <c r="AK40" s="3"/>
      <c r="AL40" s="3"/>
      <c r="AM40" s="2"/>
      <c r="AN40" s="10"/>
      <c r="AO40" s="3"/>
      <c r="AP40" s="51"/>
      <c r="AQ40" s="44"/>
      <c r="AR40" s="2"/>
      <c r="AS40" s="2"/>
      <c r="AT40" s="2"/>
      <c r="AU40" s="3"/>
      <c r="AV40" s="3"/>
      <c r="AW40" s="3"/>
      <c r="AX40" s="3"/>
      <c r="AY40" s="3"/>
      <c r="AZ40" s="3"/>
      <c r="BA40" s="2"/>
      <c r="BB40" s="10"/>
      <c r="BC40" s="3"/>
      <c r="BD40" s="51"/>
      <c r="BE40" s="44"/>
      <c r="BF40" s="2"/>
      <c r="BG40" s="2"/>
      <c r="BH40" s="2"/>
      <c r="BI40" s="3"/>
      <c r="BJ40" s="3"/>
      <c r="BK40" s="3"/>
      <c r="BL40" s="3"/>
      <c r="BM40" s="3"/>
      <c r="BN40" s="3"/>
      <c r="BO40" s="2"/>
      <c r="BP40" s="10"/>
      <c r="BQ40" s="3"/>
      <c r="BR40" s="50"/>
      <c r="BS40" s="44"/>
      <c r="BT40" s="2"/>
      <c r="BU40" s="2"/>
      <c r="BV40" s="2"/>
      <c r="BW40" s="3"/>
      <c r="BX40" s="3"/>
      <c r="BY40" s="3"/>
      <c r="BZ40" s="3"/>
      <c r="CA40" s="3"/>
      <c r="CB40" s="3"/>
      <c r="CC40" s="2"/>
      <c r="CD40" s="10"/>
      <c r="CE40" s="3"/>
      <c r="CF40" s="51"/>
      <c r="CG40" s="44"/>
      <c r="CH40" s="2"/>
      <c r="CI40" s="2"/>
      <c r="CJ40" s="3"/>
      <c r="CK40" s="3"/>
      <c r="CL40" s="3"/>
      <c r="CM40" s="3"/>
      <c r="CN40" s="3"/>
      <c r="CO40" s="2"/>
      <c r="CP40" s="10"/>
      <c r="CQ40" s="3"/>
      <c r="CR40" s="51"/>
      <c r="CS40" s="2"/>
      <c r="CT40" s="2"/>
      <c r="CU40" s="3"/>
      <c r="CV40" s="3"/>
      <c r="CW40" s="3"/>
      <c r="CX40" s="3"/>
      <c r="CY40" s="3"/>
      <c r="CZ40" s="2"/>
      <c r="DA40" s="10"/>
      <c r="DB40" s="3"/>
      <c r="DC40" s="51"/>
      <c r="DD40" s="2"/>
      <c r="DE40" s="2"/>
      <c r="DF40" s="3"/>
      <c r="DG40" s="3"/>
      <c r="DH40" s="3"/>
      <c r="DI40" s="3"/>
      <c r="DJ40" s="3"/>
      <c r="DK40" s="2"/>
      <c r="DL40" s="10"/>
      <c r="DM40" s="3"/>
      <c r="DN40" s="51"/>
    </row>
    <row r="41" spans="1:118" ht="15" x14ac:dyDescent="0.2">
      <c r="A41" s="49"/>
      <c r="B41" s="49"/>
      <c r="C41" s="52" t="s">
        <v>58</v>
      </c>
      <c r="D41" s="31"/>
      <c r="E41" s="30"/>
      <c r="F41" s="45"/>
      <c r="G41" s="50"/>
      <c r="H41" s="2"/>
      <c r="I41" s="3"/>
      <c r="J41" s="3"/>
      <c r="K41" s="2"/>
      <c r="L41" s="2"/>
      <c r="M41" s="2"/>
      <c r="N41" s="2"/>
      <c r="O41" s="2"/>
      <c r="P41" s="2"/>
      <c r="Q41" s="2"/>
      <c r="R41" s="3"/>
      <c r="S41" s="3"/>
      <c r="T41" s="3"/>
      <c r="U41" s="3"/>
      <c r="V41" s="3"/>
      <c r="W41" s="3"/>
      <c r="X41" s="2"/>
      <c r="Y41" s="10"/>
      <c r="Z41" s="3"/>
      <c r="AA41" s="50"/>
      <c r="AB41" s="44"/>
      <c r="AC41" s="2"/>
      <c r="AD41" s="2"/>
      <c r="AE41" s="2"/>
      <c r="AF41" s="2"/>
      <c r="AG41" s="3"/>
      <c r="AH41" s="3"/>
      <c r="AI41" s="3"/>
      <c r="AJ41" s="3"/>
      <c r="AK41" s="3"/>
      <c r="AL41" s="3"/>
      <c r="AM41" s="2"/>
      <c r="AN41" s="10"/>
      <c r="AO41" s="3"/>
      <c r="AP41" s="51"/>
      <c r="AQ41" s="44"/>
      <c r="AR41" s="2"/>
      <c r="AS41" s="2"/>
      <c r="AT41" s="2"/>
      <c r="AU41" s="3"/>
      <c r="AV41" s="3"/>
      <c r="AW41" s="3"/>
      <c r="AX41" s="3"/>
      <c r="AY41" s="3"/>
      <c r="AZ41" s="3"/>
      <c r="BA41" s="2"/>
      <c r="BB41" s="10"/>
      <c r="BC41" s="3"/>
      <c r="BD41" s="51"/>
      <c r="BE41" s="44"/>
      <c r="BF41" s="2"/>
      <c r="BG41" s="2"/>
      <c r="BH41" s="2"/>
      <c r="BI41" s="3"/>
      <c r="BJ41" s="3"/>
      <c r="BK41" s="3"/>
      <c r="BL41" s="3"/>
      <c r="BM41" s="3"/>
      <c r="BN41" s="3"/>
      <c r="BO41" s="2"/>
      <c r="BP41" s="10"/>
      <c r="BQ41" s="3"/>
      <c r="BR41" s="50"/>
      <c r="BS41" s="44"/>
      <c r="BT41" s="2"/>
      <c r="BU41" s="2"/>
      <c r="BV41" s="2"/>
      <c r="BW41" s="3"/>
      <c r="BX41" s="3"/>
      <c r="BY41" s="3"/>
      <c r="BZ41" s="3"/>
      <c r="CA41" s="3"/>
      <c r="CB41" s="3"/>
      <c r="CC41" s="2"/>
      <c r="CD41" s="10"/>
      <c r="CE41" s="3"/>
      <c r="CF41" s="51"/>
      <c r="CG41" s="44"/>
      <c r="CH41" s="2"/>
      <c r="CI41" s="2"/>
      <c r="CJ41" s="3"/>
      <c r="CK41" s="3"/>
      <c r="CL41" s="3"/>
      <c r="CM41" s="3"/>
      <c r="CN41" s="3"/>
      <c r="CO41" s="2"/>
      <c r="CP41" s="10"/>
      <c r="CQ41" s="3"/>
      <c r="CR41" s="51"/>
      <c r="CS41" s="2"/>
      <c r="CT41" s="2"/>
      <c r="CU41" s="3"/>
      <c r="CV41" s="3"/>
      <c r="CW41" s="3"/>
      <c r="CX41" s="3"/>
      <c r="CY41" s="3"/>
      <c r="CZ41" s="2"/>
      <c r="DA41" s="10"/>
      <c r="DB41" s="3"/>
      <c r="DC41" s="51"/>
      <c r="DD41" s="2"/>
      <c r="DE41" s="2"/>
      <c r="DF41" s="3"/>
      <c r="DG41" s="3"/>
      <c r="DH41" s="3"/>
      <c r="DI41" s="3"/>
      <c r="DJ41" s="3"/>
      <c r="DK41" s="2"/>
      <c r="DL41" s="10"/>
      <c r="DM41" s="3"/>
      <c r="DN41" s="51"/>
    </row>
    <row r="42" spans="1:118" ht="15" x14ac:dyDescent="0.2">
      <c r="A42" s="14">
        <v>18</v>
      </c>
      <c r="B42" s="14">
        <v>1</v>
      </c>
      <c r="C42" s="8" t="s">
        <v>60</v>
      </c>
      <c r="D42" s="31" t="s">
        <v>32</v>
      </c>
      <c r="E42" s="30" t="s">
        <v>59</v>
      </c>
      <c r="F42" s="45">
        <f xml:space="preserve"> AB42+AQ42+BE42+BS42+CG42</f>
        <v>243.25247433083655</v>
      </c>
      <c r="G42" s="29">
        <f>H42+I42+J42</f>
        <v>508.71000000000004</v>
      </c>
      <c r="H42" s="22">
        <f>X42+AM42+BA42+BO42+CC42+CO42+CZ42+DK42</f>
        <v>217.71</v>
      </c>
      <c r="I42" s="7">
        <f>Z42+AO42+BC42+BQ42+CE42+CQ42+DB42+DM42</f>
        <v>20</v>
      </c>
      <c r="J42" s="24">
        <f>R42+AG42+AU42+BI42+BW42+CJ42+CU42+DF42</f>
        <v>271</v>
      </c>
      <c r="K42" s="12">
        <v>45.03</v>
      </c>
      <c r="L42" s="2"/>
      <c r="M42" s="2"/>
      <c r="N42" s="2"/>
      <c r="O42" s="2"/>
      <c r="P42" s="2"/>
      <c r="Q42" s="2"/>
      <c r="R42" s="3">
        <v>90</v>
      </c>
      <c r="S42" s="3"/>
      <c r="T42" s="3"/>
      <c r="U42" s="3"/>
      <c r="V42" s="3"/>
      <c r="W42" s="13"/>
      <c r="X42" s="6">
        <f>K42+L42+M42+N42+O42+P42+Q42</f>
        <v>45.03</v>
      </c>
      <c r="Y42" s="10">
        <f>R42</f>
        <v>90</v>
      </c>
      <c r="Z42" s="3">
        <f>(S42*5)+(T42*10)+(U42*15)+(V42*10)+(W42*20)</f>
        <v>0</v>
      </c>
      <c r="AA42" s="33">
        <f>X42+Y42+Z42</f>
        <v>135.03</v>
      </c>
      <c r="AB42" s="44">
        <f>(MIN(AA$5:AA$41)/AA42)*100</f>
        <v>33.733244464193142</v>
      </c>
      <c r="AC42" s="12">
        <v>46.59</v>
      </c>
      <c r="AD42" s="2"/>
      <c r="AE42" s="2"/>
      <c r="AF42" s="2"/>
      <c r="AG42" s="3">
        <v>103</v>
      </c>
      <c r="AH42" s="3"/>
      <c r="AI42" s="3"/>
      <c r="AJ42" s="3"/>
      <c r="AK42" s="3"/>
      <c r="AL42" s="3"/>
      <c r="AM42" s="6">
        <f>AC42+AD42+AE42+AF42</f>
        <v>46.59</v>
      </c>
      <c r="AN42" s="10">
        <f>AG42</f>
        <v>103</v>
      </c>
      <c r="AO42" s="3">
        <f>(AH42*5)+(AI42*10)+(AJ42*15)+(AK42*10)+(AL42*20)</f>
        <v>0</v>
      </c>
      <c r="AP42" s="11">
        <f>AM42+AN42+AO42</f>
        <v>149.59</v>
      </c>
      <c r="AQ42" s="44">
        <f>(MIN(AP$5:AP$41)/AP42)*100</f>
        <v>30.082224747643561</v>
      </c>
      <c r="AR42" s="12">
        <v>43.87</v>
      </c>
      <c r="AS42" s="2"/>
      <c r="AT42" s="2"/>
      <c r="AU42" s="3">
        <v>45</v>
      </c>
      <c r="AV42" s="3"/>
      <c r="AW42" s="3"/>
      <c r="AX42" s="3"/>
      <c r="AY42" s="3"/>
      <c r="AZ42" s="3"/>
      <c r="BA42" s="6">
        <f>AR42+AS42+AT42</f>
        <v>43.87</v>
      </c>
      <c r="BB42" s="10">
        <f>AU42</f>
        <v>45</v>
      </c>
      <c r="BC42" s="3">
        <f>(AV42*5)+(AW42*10)+(AX42*15)+(AY42*10)+(AZ42*20)</f>
        <v>0</v>
      </c>
      <c r="BD42" s="11">
        <f>BA42+BB42+BC42</f>
        <v>88.87</v>
      </c>
      <c r="BE42" s="44">
        <f>(MIN(BD$5:BD$41)/BD42)*100</f>
        <v>48.790367953190049</v>
      </c>
      <c r="BF42" s="12">
        <v>52.43</v>
      </c>
      <c r="BG42" s="2"/>
      <c r="BH42" s="2"/>
      <c r="BI42" s="3">
        <v>27</v>
      </c>
      <c r="BJ42" s="3"/>
      <c r="BK42" s="3">
        <v>1</v>
      </c>
      <c r="BL42" s="3"/>
      <c r="BM42" s="3"/>
      <c r="BN42" s="3"/>
      <c r="BO42" s="6">
        <f>BF42+BG42+BH42</f>
        <v>52.43</v>
      </c>
      <c r="BP42" s="10">
        <f>BI42</f>
        <v>27</v>
      </c>
      <c r="BQ42" s="3">
        <f>(BJ42*5)+(BK42*10)+(BL42*15)+(BM42*10)+(BN42*20)</f>
        <v>10</v>
      </c>
      <c r="BR42" s="33">
        <f>BO42+BP42+BQ42</f>
        <v>89.43</v>
      </c>
      <c r="BS42" s="44">
        <f>(MIN(BR$5:BR$41)/BR42)*100</f>
        <v>55.171642625517158</v>
      </c>
      <c r="BT42" s="12">
        <v>29.79</v>
      </c>
      <c r="BU42" s="2"/>
      <c r="BV42" s="2"/>
      <c r="BW42" s="3">
        <v>6</v>
      </c>
      <c r="BX42" s="3"/>
      <c r="BY42" s="3"/>
      <c r="BZ42" s="3"/>
      <c r="CA42" s="3">
        <v>1</v>
      </c>
      <c r="CB42" s="3"/>
      <c r="CC42" s="6">
        <f>BT42+BU42+BV42</f>
        <v>29.79</v>
      </c>
      <c r="CD42" s="10">
        <f>BW42</f>
        <v>6</v>
      </c>
      <c r="CE42" s="3">
        <f>(BX42*5)+(BY42*10)+(BZ42*15)+(CA42*10)+(CB42*20)</f>
        <v>10</v>
      </c>
      <c r="CF42" s="11">
        <f>CC42+CD42+CE42</f>
        <v>45.79</v>
      </c>
      <c r="CG42" s="44">
        <f>(MIN(CF$5:CF$41)/CF42)*100</f>
        <v>75.474994540292656</v>
      </c>
      <c r="CH42" s="12"/>
      <c r="CI42" s="2"/>
      <c r="CJ42" s="3"/>
      <c r="CK42" s="3"/>
      <c r="CL42" s="3"/>
      <c r="CM42" s="3"/>
      <c r="CN42" s="3"/>
      <c r="CO42" s="6">
        <f>CH42+CI42</f>
        <v>0</v>
      </c>
      <c r="CP42" s="10">
        <f>CI42</f>
        <v>0</v>
      </c>
      <c r="CQ42" s="3">
        <f>(CK42*3)+(CL42*5)+(CM42*5)+(CN42*20)</f>
        <v>0</v>
      </c>
      <c r="CR42" s="11">
        <f>CO42+CP42+CQ42</f>
        <v>0</v>
      </c>
      <c r="CS42" s="12"/>
      <c r="CT42" s="2"/>
      <c r="CU42" s="3"/>
      <c r="CV42" s="3"/>
      <c r="CW42" s="3"/>
      <c r="CX42" s="3"/>
      <c r="CY42" s="3"/>
      <c r="CZ42" s="6">
        <f>CS42+CT42</f>
        <v>0</v>
      </c>
      <c r="DA42" s="10">
        <f>CT42</f>
        <v>0</v>
      </c>
      <c r="DB42" s="3">
        <f>(CV42*3)+(CW42*5)+(CX42*5)+(CY42*20)</f>
        <v>0</v>
      </c>
      <c r="DC42" s="11">
        <f>CZ42+DA42+DB42</f>
        <v>0</v>
      </c>
      <c r="DD42" s="12"/>
      <c r="DE42" s="2"/>
      <c r="DF42" s="3"/>
      <c r="DG42" s="3"/>
      <c r="DH42" s="3"/>
      <c r="DI42" s="3"/>
      <c r="DJ42" s="3"/>
      <c r="DK42" s="6">
        <f>DD42+DE42</f>
        <v>0</v>
      </c>
      <c r="DL42" s="10">
        <f>DE42</f>
        <v>0</v>
      </c>
      <c r="DM42" s="3">
        <f>(DG42*3)+(DH42*5)+(DI42*5)+(DJ42*20)</f>
        <v>0</v>
      </c>
      <c r="DN42" s="11">
        <f>DK42+DL42+DM42</f>
        <v>0</v>
      </c>
    </row>
    <row r="43" spans="1:118" ht="15" x14ac:dyDescent="0.2">
      <c r="A43" s="49"/>
      <c r="B43" s="49"/>
      <c r="C43" s="52"/>
      <c r="D43" s="30"/>
      <c r="E43" s="30"/>
      <c r="F43" s="45"/>
      <c r="G43" s="50"/>
      <c r="H43" s="2"/>
      <c r="I43" s="3"/>
      <c r="J43" s="3"/>
      <c r="K43" s="2"/>
      <c r="L43" s="2"/>
      <c r="M43" s="2"/>
      <c r="N43" s="2"/>
      <c r="O43" s="2"/>
      <c r="P43" s="2"/>
      <c r="Q43" s="2"/>
      <c r="R43" s="3"/>
      <c r="S43" s="3"/>
      <c r="T43" s="3"/>
      <c r="U43" s="3"/>
      <c r="V43" s="3"/>
      <c r="W43" s="3"/>
      <c r="X43" s="2"/>
      <c r="Y43" s="10"/>
      <c r="Z43" s="3"/>
      <c r="AA43" s="51"/>
      <c r="AB43" s="44"/>
      <c r="AC43" s="2"/>
      <c r="AD43" s="2"/>
      <c r="AE43" s="2"/>
      <c r="AF43" s="2"/>
      <c r="AG43" s="3"/>
      <c r="AH43" s="3"/>
      <c r="AI43" s="3"/>
      <c r="AJ43" s="3"/>
      <c r="AK43" s="3"/>
      <c r="AL43" s="3"/>
      <c r="AM43" s="2"/>
      <c r="AN43" s="10"/>
      <c r="AO43" s="3"/>
      <c r="AP43" s="51"/>
      <c r="AQ43" s="44"/>
      <c r="AR43" s="2"/>
      <c r="AS43" s="2"/>
      <c r="AT43" s="2"/>
      <c r="AU43" s="3"/>
      <c r="AV43" s="3"/>
      <c r="AW43" s="3"/>
      <c r="AX43" s="3"/>
      <c r="AY43" s="3"/>
      <c r="AZ43" s="3"/>
      <c r="BA43" s="2"/>
      <c r="BB43" s="10"/>
      <c r="BC43" s="3"/>
      <c r="BD43" s="51"/>
      <c r="BE43" s="44"/>
      <c r="BF43" s="2"/>
      <c r="BG43" s="2"/>
      <c r="BH43" s="2"/>
      <c r="BI43" s="3"/>
      <c r="BJ43" s="3"/>
      <c r="BK43" s="3"/>
      <c r="BL43" s="3"/>
      <c r="BM43" s="3"/>
      <c r="BN43" s="3"/>
      <c r="BO43" s="2"/>
      <c r="BP43" s="10"/>
      <c r="BQ43" s="3"/>
      <c r="BR43" s="51"/>
      <c r="BS43" s="44"/>
      <c r="BT43" s="2"/>
      <c r="BU43" s="2"/>
      <c r="BV43" s="2"/>
      <c r="BW43" s="3"/>
      <c r="BX43" s="3"/>
      <c r="BY43" s="3"/>
      <c r="BZ43" s="3"/>
      <c r="CA43" s="3"/>
      <c r="CB43" s="3"/>
      <c r="CC43" s="2"/>
      <c r="CD43" s="10"/>
      <c r="CE43" s="3"/>
      <c r="CF43" s="51"/>
      <c r="CG43" s="44"/>
      <c r="CH43" s="2"/>
      <c r="CI43" s="2"/>
      <c r="CJ43" s="3"/>
      <c r="CK43" s="3"/>
      <c r="CL43" s="3"/>
      <c r="CM43" s="3"/>
      <c r="CN43" s="3"/>
      <c r="CO43" s="2"/>
      <c r="CP43" s="10"/>
      <c r="CQ43" s="3"/>
      <c r="CR43" s="51"/>
      <c r="CS43" s="2"/>
      <c r="CT43" s="2"/>
      <c r="CU43" s="3"/>
      <c r="CV43" s="3"/>
      <c r="CW43" s="3"/>
      <c r="CX43" s="3"/>
      <c r="CY43" s="3"/>
      <c r="CZ43" s="2"/>
      <c r="DA43" s="10"/>
      <c r="DB43" s="3"/>
      <c r="DC43" s="51"/>
      <c r="DD43" s="2"/>
      <c r="DE43" s="2"/>
      <c r="DF43" s="3"/>
      <c r="DG43" s="3"/>
      <c r="DH43" s="3"/>
      <c r="DI43" s="3"/>
      <c r="DJ43" s="3"/>
      <c r="DK43" s="2"/>
      <c r="DL43" s="10"/>
      <c r="DM43" s="3"/>
      <c r="DN43" s="51"/>
    </row>
    <row r="44" spans="1:118" ht="15" x14ac:dyDescent="0.2">
      <c r="A44" s="49"/>
      <c r="B44" s="49"/>
      <c r="C44" s="8"/>
      <c r="D44" s="31"/>
      <c r="E44" s="30"/>
      <c r="F44" s="45"/>
      <c r="G44" s="50"/>
      <c r="H44" s="2"/>
      <c r="I44" s="3"/>
      <c r="J44" s="3"/>
      <c r="K44" s="2"/>
      <c r="L44" s="2"/>
      <c r="M44" s="2"/>
      <c r="N44" s="2"/>
      <c r="O44" s="2"/>
      <c r="P44" s="2"/>
      <c r="Q44" s="2"/>
      <c r="R44" s="3"/>
      <c r="S44" s="3"/>
      <c r="T44" s="3"/>
      <c r="U44" s="3"/>
      <c r="V44" s="3"/>
      <c r="W44" s="3"/>
      <c r="X44" s="2"/>
      <c r="Y44" s="10"/>
      <c r="Z44" s="3"/>
      <c r="AA44" s="50"/>
      <c r="AB44" s="44"/>
      <c r="AC44" s="2"/>
      <c r="AD44" s="2"/>
      <c r="AE44" s="2"/>
      <c r="AF44" s="2"/>
      <c r="AG44" s="3"/>
      <c r="AH44" s="3"/>
      <c r="AI44" s="3"/>
      <c r="AJ44" s="3"/>
      <c r="AK44" s="3"/>
      <c r="AL44" s="3"/>
      <c r="AM44" s="2"/>
      <c r="AN44" s="10"/>
      <c r="AO44" s="3"/>
      <c r="AP44" s="51"/>
      <c r="AQ44" s="44"/>
      <c r="AR44" s="2"/>
      <c r="AS44" s="2"/>
      <c r="AT44" s="2"/>
      <c r="AU44" s="3"/>
      <c r="AV44" s="3"/>
      <c r="AW44" s="3"/>
      <c r="AX44" s="3"/>
      <c r="AY44" s="3"/>
      <c r="AZ44" s="3"/>
      <c r="BA44" s="2"/>
      <c r="BB44" s="10"/>
      <c r="BC44" s="3"/>
      <c r="BD44" s="51"/>
      <c r="BE44" s="44"/>
      <c r="BF44" s="2"/>
      <c r="BG44" s="2"/>
      <c r="BH44" s="2"/>
      <c r="BI44" s="3"/>
      <c r="BJ44" s="3"/>
      <c r="BK44" s="3"/>
      <c r="BL44" s="3"/>
      <c r="BM44" s="3"/>
      <c r="BN44" s="3"/>
      <c r="BO44" s="2"/>
      <c r="BP44" s="10"/>
      <c r="BQ44" s="3"/>
      <c r="BR44" s="50"/>
      <c r="BS44" s="44"/>
      <c r="BT44" s="2"/>
      <c r="BU44" s="2"/>
      <c r="BV44" s="2"/>
      <c r="BW44" s="3"/>
      <c r="BX44" s="3"/>
      <c r="BY44" s="3"/>
      <c r="BZ44" s="3"/>
      <c r="CA44" s="3"/>
      <c r="CB44" s="3"/>
      <c r="CC44" s="2"/>
      <c r="CD44" s="10"/>
      <c r="CE44" s="3"/>
      <c r="CF44" s="51"/>
      <c r="CG44" s="44"/>
      <c r="CH44" s="2"/>
      <c r="CI44" s="2"/>
      <c r="CJ44" s="3"/>
      <c r="CK44" s="3"/>
      <c r="CL44" s="3"/>
      <c r="CM44" s="3"/>
      <c r="CN44" s="3"/>
      <c r="CO44" s="2"/>
      <c r="CP44" s="10"/>
      <c r="CQ44" s="3"/>
      <c r="CR44" s="51"/>
      <c r="CS44" s="2"/>
      <c r="CT44" s="2"/>
      <c r="CU44" s="3"/>
      <c r="CV44" s="3"/>
      <c r="CW44" s="3"/>
      <c r="CX44" s="3"/>
      <c r="CY44" s="3"/>
      <c r="CZ44" s="2"/>
      <c r="DA44" s="10"/>
      <c r="DB44" s="3"/>
      <c r="DC44" s="51"/>
      <c r="DD44" s="2"/>
      <c r="DE44" s="2"/>
      <c r="DF44" s="3"/>
      <c r="DG44" s="3"/>
      <c r="DH44" s="3"/>
      <c r="DI44" s="3"/>
      <c r="DJ44" s="3"/>
      <c r="DK44" s="2"/>
      <c r="DL44" s="10"/>
      <c r="DM44" s="3"/>
      <c r="DN44" s="51"/>
    </row>
    <row r="45" spans="1:118" x14ac:dyDescent="0.2">
      <c r="A45" s="5">
        <v>32</v>
      </c>
      <c r="C45" s="47" t="s">
        <v>39</v>
      </c>
    </row>
    <row r="47" spans="1:118" x14ac:dyDescent="0.2">
      <c r="A47" s="5" t="s">
        <v>46</v>
      </c>
    </row>
  </sheetData>
  <sortState ref="A7:DN19">
    <sortCondition descending="1" ref="F7:F19"/>
  </sortState>
  <phoneticPr fontId="3" type="noConversion"/>
  <printOptions gridLines="1" gridLinesSet="0"/>
  <pageMargins left="0.25" right="0.25" top="0.5" bottom="0.25" header="0.5" footer="0.5"/>
  <pageSetup orientation="portrait" r:id="rId1"/>
  <headerFooter alignWithMargins="0">
    <oddHeader>Page &amp;P&amp;RIDPA Match Scoring Spreadsheet (X-Large)</oddHeader>
  </headerFooter>
  <colBreaks count="1" manualBreakCount="1">
    <brk id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12"/>
  <sheetViews>
    <sheetView workbookViewId="0">
      <pane xSplit="3" topLeftCell="D1" activePane="topRight" state="frozen"/>
      <selection pane="topRight" activeCell="A7" sqref="A7"/>
    </sheetView>
  </sheetViews>
  <sheetFormatPr defaultColWidth="8" defaultRowHeight="12.75" x14ac:dyDescent="0.2"/>
  <cols>
    <col min="1" max="2" width="8.7109375" style="5" customWidth="1"/>
    <col min="3" max="3" width="25.7109375" style="1" customWidth="1"/>
    <col min="4" max="4" width="7" style="1" bestFit="1" customWidth="1"/>
    <col min="5" max="5" width="4.85546875" style="1" customWidth="1"/>
    <col min="6" max="6" width="15.140625" style="1" customWidth="1"/>
    <col min="7" max="7" width="8.5703125" style="1" customWidth="1"/>
    <col min="8" max="8" width="7.5703125" style="1" customWidth="1"/>
    <col min="9" max="9" width="5.28515625" style="1" customWidth="1"/>
    <col min="10" max="10" width="5" style="1" customWidth="1"/>
    <col min="11" max="11" width="6.5703125" style="1" customWidth="1"/>
    <col min="12" max="17" width="5.5703125" style="1" customWidth="1"/>
    <col min="18" max="18" width="3.85546875" style="1" customWidth="1"/>
    <col min="19" max="20" width="2.7109375" style="1" customWidth="1"/>
    <col min="21" max="22" width="2.28515625" style="1" customWidth="1"/>
    <col min="23" max="23" width="3.5703125" style="1" customWidth="1"/>
    <col min="24" max="24" width="6.7109375" style="1" customWidth="1"/>
    <col min="25" max="25" width="5.7109375" style="1" customWidth="1"/>
    <col min="26" max="26" width="4.28515625" style="1" customWidth="1"/>
    <col min="27" max="27" width="7" style="4" customWidth="1"/>
    <col min="28" max="28" width="10" style="1" customWidth="1"/>
    <col min="29" max="29" width="7.85546875" style="1" bestFit="1" customWidth="1"/>
    <col min="30" max="32" width="5.5703125" style="1" customWidth="1"/>
    <col min="33" max="33" width="3.85546875" style="1" customWidth="1"/>
    <col min="34" max="34" width="2.28515625" style="1" customWidth="1"/>
    <col min="35" max="35" width="2.7109375" style="1" customWidth="1"/>
    <col min="36" max="37" width="2.28515625" style="1" customWidth="1"/>
    <col min="38" max="38" width="3.5703125" style="1" customWidth="1"/>
    <col min="39" max="39" width="8.5703125" style="1" bestFit="1" customWidth="1"/>
    <col min="40" max="40" width="5.7109375" style="1" customWidth="1"/>
    <col min="41" max="41" width="4.28515625" style="1" customWidth="1"/>
    <col min="42" max="42" width="6.5703125" style="1" customWidth="1"/>
    <col min="43" max="43" width="9.5703125" style="1" customWidth="1"/>
    <col min="44" max="44" width="6.7109375" style="1" customWidth="1"/>
    <col min="45" max="46" width="5.5703125" style="1" customWidth="1"/>
    <col min="47" max="47" width="3.85546875" style="1" customWidth="1"/>
    <col min="48" max="48" width="2.28515625" style="1" customWidth="1"/>
    <col min="49" max="49" width="2.7109375" style="1" customWidth="1"/>
    <col min="50" max="51" width="2.28515625" style="1" customWidth="1"/>
    <col min="52" max="52" width="3.5703125" style="1" customWidth="1"/>
    <col min="53" max="53" width="6.5703125" style="1" customWidth="1"/>
    <col min="54" max="54" width="5.7109375" style="1" customWidth="1"/>
    <col min="55" max="55" width="4.28515625" style="1" customWidth="1"/>
    <col min="56" max="57" width="6.5703125" style="1" customWidth="1"/>
    <col min="58" max="58" width="6.85546875" style="1" customWidth="1"/>
    <col min="59" max="60" width="5.5703125" style="1" customWidth="1"/>
    <col min="61" max="61" width="3.85546875" style="1" customWidth="1"/>
    <col min="62" max="65" width="2.28515625" style="1" customWidth="1"/>
    <col min="66" max="66" width="3.5703125" style="1" customWidth="1"/>
    <col min="67" max="67" width="6.5703125" style="1" customWidth="1"/>
    <col min="68" max="68" width="5.7109375" style="1" customWidth="1"/>
    <col min="69" max="69" width="4.28515625" style="1" customWidth="1"/>
    <col min="70" max="71" width="6.5703125" style="1" customWidth="1"/>
    <col min="72" max="72" width="7.85546875" style="1" bestFit="1" customWidth="1"/>
    <col min="73" max="74" width="5.5703125" style="1" customWidth="1"/>
    <col min="75" max="75" width="3.85546875" style="1" customWidth="1"/>
    <col min="76" max="79" width="2.28515625" style="1" customWidth="1"/>
    <col min="80" max="80" width="3.5703125" style="1" customWidth="1"/>
    <col min="81" max="81" width="6.5703125" style="1" customWidth="1"/>
    <col min="82" max="82" width="5.7109375" style="1" customWidth="1"/>
    <col min="83" max="83" width="4.28515625" style="1" customWidth="1"/>
    <col min="84" max="84" width="7.7109375" style="1" customWidth="1"/>
    <col min="85" max="85" width="6.5703125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07" width="6.5703125" style="1" customWidth="1"/>
    <col min="108" max="109" width="5.5703125" style="1" customWidth="1"/>
    <col min="110" max="110" width="3.85546875" style="1" customWidth="1"/>
    <col min="111" max="113" width="2.28515625" style="1" customWidth="1"/>
    <col min="114" max="114" width="3.5703125" style="1" customWidth="1"/>
    <col min="115" max="115" width="6.5703125" style="1" customWidth="1"/>
    <col min="116" max="116" width="4.5703125" style="1" customWidth="1"/>
    <col min="117" max="117" width="4.28515625" style="1" customWidth="1"/>
    <col min="118" max="16384" width="8" style="1"/>
  </cols>
  <sheetData>
    <row r="1" spans="1:118" ht="15.75" thickTop="1" x14ac:dyDescent="0.25">
      <c r="A1" s="25" t="s">
        <v>35</v>
      </c>
      <c r="B1" s="25" t="s">
        <v>44</v>
      </c>
      <c r="C1" s="25" t="s">
        <v>0</v>
      </c>
      <c r="D1" s="25"/>
      <c r="E1" s="25"/>
      <c r="F1" s="46"/>
      <c r="G1" s="26" t="s">
        <v>1</v>
      </c>
      <c r="H1" s="27"/>
      <c r="I1" s="27"/>
      <c r="J1" s="28"/>
      <c r="K1" s="25" t="s">
        <v>2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 t="s">
        <v>3</v>
      </c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 t="s">
        <v>4</v>
      </c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 t="s">
        <v>5</v>
      </c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 t="s">
        <v>6</v>
      </c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 t="s">
        <v>7</v>
      </c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 t="s">
        <v>8</v>
      </c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 t="s">
        <v>9</v>
      </c>
      <c r="DE1" s="25"/>
      <c r="DF1" s="25"/>
      <c r="DG1" s="25"/>
      <c r="DH1" s="25"/>
      <c r="DI1" s="25"/>
      <c r="DJ1" s="25"/>
      <c r="DK1" s="25"/>
      <c r="DL1" s="25"/>
      <c r="DM1" s="25"/>
      <c r="DN1" s="25"/>
    </row>
    <row r="2" spans="1:118" ht="52.5" thickBot="1" x14ac:dyDescent="0.3">
      <c r="A2" s="15" t="s">
        <v>34</v>
      </c>
      <c r="B2" s="16" t="s">
        <v>34</v>
      </c>
      <c r="C2" s="16" t="s">
        <v>10</v>
      </c>
      <c r="D2" s="16" t="s">
        <v>11</v>
      </c>
      <c r="E2" s="16" t="s">
        <v>12</v>
      </c>
      <c r="F2" s="42" t="s">
        <v>37</v>
      </c>
      <c r="G2" s="20" t="s">
        <v>13</v>
      </c>
      <c r="H2" s="21" t="s">
        <v>14</v>
      </c>
      <c r="I2" s="18" t="s">
        <v>15</v>
      </c>
      <c r="J2" s="23" t="s">
        <v>16</v>
      </c>
      <c r="K2" s="15" t="s">
        <v>17</v>
      </c>
      <c r="L2" s="16" t="s">
        <v>18</v>
      </c>
      <c r="M2" s="16" t="s">
        <v>19</v>
      </c>
      <c r="N2" s="16" t="s">
        <v>20</v>
      </c>
      <c r="O2" s="16" t="s">
        <v>21</v>
      </c>
      <c r="P2" s="16" t="s">
        <v>22</v>
      </c>
      <c r="Q2" s="16" t="s">
        <v>23</v>
      </c>
      <c r="R2" s="16" t="s">
        <v>24</v>
      </c>
      <c r="S2" s="16" t="s">
        <v>25</v>
      </c>
      <c r="T2" s="16" t="s">
        <v>26</v>
      </c>
      <c r="U2" s="16" t="s">
        <v>38</v>
      </c>
      <c r="V2" s="16" t="s">
        <v>27</v>
      </c>
      <c r="W2" s="18" t="s">
        <v>28</v>
      </c>
      <c r="X2" s="19" t="s">
        <v>29</v>
      </c>
      <c r="Y2" s="16" t="s">
        <v>24</v>
      </c>
      <c r="Z2" s="16" t="s">
        <v>30</v>
      </c>
      <c r="AA2" s="17" t="s">
        <v>31</v>
      </c>
      <c r="AB2" s="42" t="s">
        <v>36</v>
      </c>
      <c r="AC2" s="15" t="s">
        <v>17</v>
      </c>
      <c r="AD2" s="16" t="s">
        <v>18</v>
      </c>
      <c r="AE2" s="16" t="s">
        <v>19</v>
      </c>
      <c r="AF2" s="16" t="s">
        <v>20</v>
      </c>
      <c r="AG2" s="16" t="s">
        <v>24</v>
      </c>
      <c r="AH2" s="16" t="s">
        <v>25</v>
      </c>
      <c r="AI2" s="16" t="s">
        <v>26</v>
      </c>
      <c r="AJ2" s="16" t="s">
        <v>38</v>
      </c>
      <c r="AK2" s="16" t="s">
        <v>27</v>
      </c>
      <c r="AL2" s="16" t="s">
        <v>28</v>
      </c>
      <c r="AM2" s="19" t="s">
        <v>29</v>
      </c>
      <c r="AN2" s="16" t="s">
        <v>24</v>
      </c>
      <c r="AO2" s="16" t="s">
        <v>30</v>
      </c>
      <c r="AP2" s="17" t="s">
        <v>31</v>
      </c>
      <c r="AQ2" s="42" t="s">
        <v>36</v>
      </c>
      <c r="AR2" s="15" t="s">
        <v>17</v>
      </c>
      <c r="AS2" s="16" t="s">
        <v>18</v>
      </c>
      <c r="AT2" s="16" t="s">
        <v>19</v>
      </c>
      <c r="AU2" s="16" t="s">
        <v>24</v>
      </c>
      <c r="AV2" s="16" t="s">
        <v>25</v>
      </c>
      <c r="AW2" s="16" t="s">
        <v>26</v>
      </c>
      <c r="AX2" s="16" t="s">
        <v>38</v>
      </c>
      <c r="AY2" s="16" t="s">
        <v>27</v>
      </c>
      <c r="AZ2" s="16" t="s">
        <v>28</v>
      </c>
      <c r="BA2" s="19" t="s">
        <v>29</v>
      </c>
      <c r="BB2" s="16" t="s">
        <v>24</v>
      </c>
      <c r="BC2" s="16" t="s">
        <v>30</v>
      </c>
      <c r="BD2" s="17" t="s">
        <v>31</v>
      </c>
      <c r="BE2" s="42" t="s">
        <v>36</v>
      </c>
      <c r="BF2" s="15" t="s">
        <v>17</v>
      </c>
      <c r="BG2" s="16" t="s">
        <v>18</v>
      </c>
      <c r="BH2" s="16" t="s">
        <v>19</v>
      </c>
      <c r="BI2" s="16" t="s">
        <v>24</v>
      </c>
      <c r="BJ2" s="16" t="s">
        <v>25</v>
      </c>
      <c r="BK2" s="16" t="s">
        <v>26</v>
      </c>
      <c r="BL2" s="16" t="s">
        <v>38</v>
      </c>
      <c r="BM2" s="16" t="s">
        <v>27</v>
      </c>
      <c r="BN2" s="16" t="s">
        <v>28</v>
      </c>
      <c r="BO2" s="19" t="s">
        <v>29</v>
      </c>
      <c r="BP2" s="16" t="s">
        <v>24</v>
      </c>
      <c r="BQ2" s="16" t="s">
        <v>30</v>
      </c>
      <c r="BR2" s="17" t="s">
        <v>31</v>
      </c>
      <c r="BS2" s="42" t="s">
        <v>36</v>
      </c>
      <c r="BT2" s="15" t="s">
        <v>17</v>
      </c>
      <c r="BU2" s="16" t="s">
        <v>18</v>
      </c>
      <c r="BV2" s="16" t="s">
        <v>19</v>
      </c>
      <c r="BW2" s="16" t="s">
        <v>24</v>
      </c>
      <c r="BX2" s="16" t="s">
        <v>25</v>
      </c>
      <c r="BY2" s="16" t="s">
        <v>26</v>
      </c>
      <c r="BZ2" s="16" t="s">
        <v>38</v>
      </c>
      <c r="CA2" s="16" t="s">
        <v>27</v>
      </c>
      <c r="CB2" s="16" t="s">
        <v>28</v>
      </c>
      <c r="CC2" s="19" t="s">
        <v>29</v>
      </c>
      <c r="CD2" s="16" t="s">
        <v>24</v>
      </c>
      <c r="CE2" s="16" t="s">
        <v>30</v>
      </c>
      <c r="CF2" s="17" t="s">
        <v>31</v>
      </c>
      <c r="CG2" s="42" t="s">
        <v>36</v>
      </c>
      <c r="CH2" s="15" t="s">
        <v>17</v>
      </c>
      <c r="CI2" s="16" t="s">
        <v>18</v>
      </c>
      <c r="CJ2" s="16" t="s">
        <v>24</v>
      </c>
      <c r="CK2" s="16" t="s">
        <v>25</v>
      </c>
      <c r="CL2" s="16" t="s">
        <v>26</v>
      </c>
      <c r="CM2" s="16" t="s">
        <v>27</v>
      </c>
      <c r="CN2" s="16" t="s">
        <v>28</v>
      </c>
      <c r="CO2" s="19" t="s">
        <v>29</v>
      </c>
      <c r="CP2" s="16" t="s">
        <v>24</v>
      </c>
      <c r="CQ2" s="16" t="s">
        <v>30</v>
      </c>
      <c r="CR2" s="17" t="s">
        <v>31</v>
      </c>
      <c r="CS2" s="15" t="s">
        <v>17</v>
      </c>
      <c r="CT2" s="16" t="s">
        <v>18</v>
      </c>
      <c r="CU2" s="16" t="s">
        <v>24</v>
      </c>
      <c r="CV2" s="16" t="s">
        <v>25</v>
      </c>
      <c r="CW2" s="16" t="s">
        <v>26</v>
      </c>
      <c r="CX2" s="16" t="s">
        <v>27</v>
      </c>
      <c r="CY2" s="16" t="s">
        <v>28</v>
      </c>
      <c r="CZ2" s="19" t="s">
        <v>29</v>
      </c>
      <c r="DA2" s="16" t="s">
        <v>24</v>
      </c>
      <c r="DB2" s="16" t="s">
        <v>30</v>
      </c>
      <c r="DC2" s="17" t="s">
        <v>31</v>
      </c>
      <c r="DD2" s="15" t="s">
        <v>17</v>
      </c>
      <c r="DE2" s="16" t="s">
        <v>18</v>
      </c>
      <c r="DF2" s="16" t="s">
        <v>24</v>
      </c>
      <c r="DG2" s="16" t="s">
        <v>25</v>
      </c>
      <c r="DH2" s="16" t="s">
        <v>26</v>
      </c>
      <c r="DI2" s="16" t="s">
        <v>27</v>
      </c>
      <c r="DJ2" s="16" t="s">
        <v>28</v>
      </c>
      <c r="DK2" s="19" t="s">
        <v>29</v>
      </c>
      <c r="DL2" s="16" t="s">
        <v>24</v>
      </c>
      <c r="DM2" s="16" t="s">
        <v>30</v>
      </c>
      <c r="DN2" s="17" t="s">
        <v>31</v>
      </c>
    </row>
    <row r="3" spans="1:118" ht="15.75" thickTop="1" x14ac:dyDescent="0.25">
      <c r="A3" s="34"/>
      <c r="B3" s="35"/>
      <c r="C3" s="35"/>
      <c r="D3" s="35"/>
      <c r="E3" s="35"/>
      <c r="F3" s="43"/>
      <c r="G3" s="36"/>
      <c r="H3" s="37"/>
      <c r="I3" s="38"/>
      <c r="J3" s="39"/>
      <c r="K3" s="34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8"/>
      <c r="X3" s="40"/>
      <c r="Y3" s="35"/>
      <c r="Z3" s="35"/>
      <c r="AA3" s="41"/>
      <c r="AB3" s="43"/>
      <c r="AC3" s="34"/>
      <c r="AD3" s="35"/>
      <c r="AE3" s="35"/>
      <c r="AF3" s="35"/>
      <c r="AG3" s="35"/>
      <c r="AH3" s="35"/>
      <c r="AI3" s="35"/>
      <c r="AJ3" s="35"/>
      <c r="AK3" s="35"/>
      <c r="AL3" s="35"/>
      <c r="AM3" s="40"/>
      <c r="AN3" s="35"/>
      <c r="AO3" s="35"/>
      <c r="AP3" s="41"/>
      <c r="AQ3" s="43"/>
      <c r="AR3" s="34"/>
      <c r="AS3" s="35"/>
      <c r="AT3" s="35"/>
      <c r="AU3" s="35"/>
      <c r="AV3" s="35"/>
      <c r="AW3" s="35"/>
      <c r="AX3" s="35"/>
      <c r="AY3" s="35"/>
      <c r="AZ3" s="35"/>
      <c r="BA3" s="40"/>
      <c r="BB3" s="35"/>
      <c r="BC3" s="35"/>
      <c r="BD3" s="41"/>
      <c r="BE3" s="43"/>
      <c r="BF3" s="34"/>
      <c r="BG3" s="35"/>
      <c r="BH3" s="35"/>
      <c r="BI3" s="35"/>
      <c r="BJ3" s="35"/>
      <c r="BK3" s="35"/>
      <c r="BL3" s="35"/>
      <c r="BM3" s="35"/>
      <c r="BN3" s="35"/>
      <c r="BO3" s="40"/>
      <c r="BP3" s="35"/>
      <c r="BQ3" s="35"/>
      <c r="BR3" s="41"/>
      <c r="BS3" s="43"/>
      <c r="BT3" s="34"/>
      <c r="BU3" s="35"/>
      <c r="BV3" s="35"/>
      <c r="BW3" s="35"/>
      <c r="BX3" s="35"/>
      <c r="BY3" s="35"/>
      <c r="BZ3" s="35"/>
      <c r="CA3" s="35"/>
      <c r="CB3" s="35"/>
      <c r="CC3" s="40"/>
      <c r="CD3" s="35"/>
      <c r="CE3" s="35"/>
      <c r="CF3" s="41"/>
      <c r="CG3" s="43"/>
      <c r="CH3" s="34"/>
      <c r="CI3" s="35"/>
      <c r="CJ3" s="35"/>
      <c r="CK3" s="35"/>
      <c r="CL3" s="35"/>
      <c r="CM3" s="35"/>
      <c r="CN3" s="35"/>
      <c r="CO3" s="40"/>
      <c r="CP3" s="35"/>
      <c r="CQ3" s="35"/>
      <c r="CR3" s="41"/>
      <c r="CS3" s="34"/>
      <c r="CT3" s="35"/>
      <c r="CU3" s="35"/>
      <c r="CV3" s="35"/>
      <c r="CW3" s="35"/>
      <c r="CX3" s="35"/>
      <c r="CY3" s="35"/>
      <c r="CZ3" s="40"/>
      <c r="DA3" s="35"/>
      <c r="DB3" s="35"/>
      <c r="DC3" s="41"/>
      <c r="DD3" s="34"/>
      <c r="DE3" s="35"/>
      <c r="DF3" s="35"/>
      <c r="DG3" s="35"/>
      <c r="DH3" s="35"/>
      <c r="DI3" s="35"/>
      <c r="DJ3" s="35"/>
      <c r="DK3" s="40"/>
      <c r="DL3" s="35"/>
      <c r="DM3" s="35"/>
      <c r="DN3" s="41"/>
    </row>
    <row r="4" spans="1:118" ht="15" x14ac:dyDescent="0.25">
      <c r="A4" s="34"/>
      <c r="B4" s="35"/>
      <c r="C4" s="35"/>
      <c r="D4" s="35"/>
      <c r="E4" s="35"/>
      <c r="F4" s="43"/>
      <c r="G4" s="36"/>
      <c r="H4" s="37"/>
      <c r="I4" s="38"/>
      <c r="J4" s="39"/>
      <c r="K4" s="34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8"/>
      <c r="X4" s="40"/>
      <c r="Y4" s="35"/>
      <c r="Z4" s="35"/>
      <c r="AA4" s="41"/>
      <c r="AB4" s="43"/>
      <c r="AC4" s="34"/>
      <c r="AD4" s="35"/>
      <c r="AE4" s="35"/>
      <c r="AF4" s="35"/>
      <c r="AG4" s="35"/>
      <c r="AH4" s="35"/>
      <c r="AI4" s="35"/>
      <c r="AJ4" s="35"/>
      <c r="AK4" s="35"/>
      <c r="AL4" s="35"/>
      <c r="AM4" s="40"/>
      <c r="AN4" s="35"/>
      <c r="AO4" s="35"/>
      <c r="AP4" s="41"/>
      <c r="AQ4" s="43"/>
      <c r="AR4" s="34"/>
      <c r="AS4" s="35"/>
      <c r="AT4" s="35"/>
      <c r="AU4" s="35"/>
      <c r="AV4" s="35"/>
      <c r="AW4" s="35"/>
      <c r="AX4" s="35"/>
      <c r="AY4" s="35"/>
      <c r="AZ4" s="35"/>
      <c r="BA4" s="40"/>
      <c r="BB4" s="35"/>
      <c r="BC4" s="35"/>
      <c r="BD4" s="41"/>
      <c r="BE4" s="43"/>
      <c r="BF4" s="34"/>
      <c r="BG4" s="35"/>
      <c r="BH4" s="35"/>
      <c r="BI4" s="35"/>
      <c r="BJ4" s="35"/>
      <c r="BK4" s="35"/>
      <c r="BL4" s="35"/>
      <c r="BM4" s="35"/>
      <c r="BN4" s="35"/>
      <c r="BO4" s="40"/>
      <c r="BP4" s="35"/>
      <c r="BQ4" s="35"/>
      <c r="BR4" s="41"/>
      <c r="BS4" s="43"/>
      <c r="BT4" s="34"/>
      <c r="BU4" s="35"/>
      <c r="BV4" s="35"/>
      <c r="BW4" s="35"/>
      <c r="BX4" s="35"/>
      <c r="BY4" s="35"/>
      <c r="BZ4" s="35"/>
      <c r="CA4" s="35"/>
      <c r="CB4" s="35"/>
      <c r="CC4" s="40"/>
      <c r="CD4" s="35"/>
      <c r="CE4" s="35"/>
      <c r="CF4" s="41"/>
      <c r="CG4" s="43"/>
      <c r="CH4" s="34"/>
      <c r="CI4" s="35"/>
      <c r="CJ4" s="35"/>
      <c r="CK4" s="35"/>
      <c r="CL4" s="35"/>
      <c r="CM4" s="35"/>
      <c r="CN4" s="35"/>
      <c r="CO4" s="40"/>
      <c r="CP4" s="35"/>
      <c r="CQ4" s="35"/>
      <c r="CR4" s="41"/>
      <c r="CS4" s="34"/>
      <c r="CT4" s="35"/>
      <c r="CU4" s="35"/>
      <c r="CV4" s="35"/>
      <c r="CW4" s="35"/>
      <c r="CX4" s="35"/>
      <c r="CY4" s="35"/>
      <c r="CZ4" s="40"/>
      <c r="DA4" s="35"/>
      <c r="DB4" s="35"/>
      <c r="DC4" s="41"/>
      <c r="DD4" s="34"/>
      <c r="DE4" s="35"/>
      <c r="DF4" s="35"/>
      <c r="DG4" s="35"/>
      <c r="DH4" s="35"/>
      <c r="DI4" s="35"/>
      <c r="DJ4" s="35"/>
      <c r="DK4" s="40"/>
      <c r="DL4" s="35"/>
      <c r="DM4" s="35"/>
      <c r="DN4" s="41"/>
    </row>
    <row r="5" spans="1:118" ht="15" x14ac:dyDescent="0.2">
      <c r="A5" s="14"/>
      <c r="B5" s="14"/>
      <c r="C5" s="48" t="s">
        <v>45</v>
      </c>
      <c r="D5" s="9"/>
      <c r="E5" s="30"/>
      <c r="F5" s="45"/>
      <c r="G5" s="29"/>
      <c r="H5" s="22"/>
      <c r="I5" s="7"/>
      <c r="J5" s="24"/>
      <c r="K5" s="12"/>
      <c r="L5" s="2"/>
      <c r="M5" s="2"/>
      <c r="N5" s="2"/>
      <c r="O5" s="2"/>
      <c r="P5" s="2"/>
      <c r="Q5" s="2"/>
      <c r="R5" s="3"/>
      <c r="S5" s="3"/>
      <c r="T5" s="3"/>
      <c r="U5" s="3"/>
      <c r="V5" s="3"/>
      <c r="W5" s="13"/>
      <c r="X5" s="6"/>
      <c r="Y5" s="10"/>
      <c r="Z5" s="3"/>
      <c r="AA5" s="11"/>
      <c r="AB5" s="44"/>
      <c r="AC5" s="12"/>
      <c r="AD5" s="2"/>
      <c r="AE5" s="2"/>
      <c r="AF5" s="2"/>
      <c r="AG5" s="3"/>
      <c r="AH5" s="3"/>
      <c r="AI5" s="3"/>
      <c r="AJ5" s="3"/>
      <c r="AK5" s="3"/>
      <c r="AL5" s="3"/>
      <c r="AM5" s="6"/>
      <c r="AN5" s="10"/>
      <c r="AO5" s="3"/>
      <c r="AP5" s="11"/>
      <c r="AQ5" s="44"/>
      <c r="AR5" s="12"/>
      <c r="AS5" s="2"/>
      <c r="AT5" s="2"/>
      <c r="AU5" s="3"/>
      <c r="AV5" s="3"/>
      <c r="AW5" s="3"/>
      <c r="AX5" s="3"/>
      <c r="AY5" s="3"/>
      <c r="AZ5" s="3"/>
      <c r="BA5" s="6"/>
      <c r="BB5" s="10"/>
      <c r="BC5" s="3"/>
      <c r="BD5" s="33"/>
      <c r="BE5" s="44"/>
      <c r="BF5" s="12"/>
      <c r="BG5" s="2"/>
      <c r="BH5" s="2"/>
      <c r="BI5" s="3"/>
      <c r="BJ5" s="3"/>
      <c r="BK5" s="3"/>
      <c r="BL5" s="3"/>
      <c r="BM5" s="3"/>
      <c r="BN5" s="3"/>
      <c r="BO5" s="6"/>
      <c r="BP5" s="10"/>
      <c r="BQ5" s="3"/>
      <c r="BR5" s="11"/>
      <c r="BS5" s="44"/>
      <c r="BT5" s="12"/>
      <c r="BU5" s="2"/>
      <c r="BV5" s="2"/>
      <c r="BW5" s="3"/>
      <c r="BX5" s="3"/>
      <c r="BY5" s="3"/>
      <c r="BZ5" s="3"/>
      <c r="CA5" s="3"/>
      <c r="CB5" s="3"/>
      <c r="CC5" s="6"/>
      <c r="CD5" s="10"/>
      <c r="CE5" s="3"/>
      <c r="CF5" s="11"/>
      <c r="CG5" s="44"/>
      <c r="CH5" s="12"/>
      <c r="CI5" s="2"/>
      <c r="CJ5" s="3"/>
      <c r="CK5" s="3"/>
      <c r="CL5" s="3"/>
      <c r="CM5" s="3"/>
      <c r="CN5" s="3"/>
      <c r="CO5" s="6"/>
      <c r="CP5" s="10"/>
      <c r="CQ5" s="3"/>
      <c r="CR5" s="11"/>
      <c r="CS5" s="12"/>
      <c r="CT5" s="2"/>
      <c r="CU5" s="3"/>
      <c r="CV5" s="3"/>
      <c r="CW5" s="3"/>
      <c r="CX5" s="3"/>
      <c r="CY5" s="3"/>
      <c r="CZ5" s="6"/>
      <c r="DA5" s="10"/>
      <c r="DB5" s="3"/>
      <c r="DC5" s="11"/>
      <c r="DD5" s="12"/>
      <c r="DE5" s="2"/>
      <c r="DF5" s="3"/>
      <c r="DG5" s="3"/>
      <c r="DH5" s="3"/>
      <c r="DI5" s="3"/>
      <c r="DJ5" s="3"/>
      <c r="DK5" s="6"/>
      <c r="DL5" s="10"/>
      <c r="DM5" s="3"/>
      <c r="DN5" s="11"/>
    </row>
    <row r="6" spans="1:118" ht="15" x14ac:dyDescent="0.2">
      <c r="A6" s="14"/>
      <c r="B6" s="14"/>
      <c r="C6" s="48"/>
      <c r="D6" s="9"/>
      <c r="E6" s="30"/>
      <c r="F6" s="45"/>
      <c r="G6" s="29"/>
      <c r="H6" s="22"/>
      <c r="I6" s="7"/>
      <c r="J6" s="24"/>
      <c r="K6" s="12"/>
      <c r="L6" s="2"/>
      <c r="M6" s="2"/>
      <c r="N6" s="2"/>
      <c r="O6" s="2"/>
      <c r="P6" s="2"/>
      <c r="Q6" s="2"/>
      <c r="R6" s="3"/>
      <c r="S6" s="3"/>
      <c r="T6" s="3"/>
      <c r="U6" s="3"/>
      <c r="V6" s="3"/>
      <c r="W6" s="13"/>
      <c r="X6" s="6"/>
      <c r="Y6" s="10"/>
      <c r="Z6" s="3"/>
      <c r="AA6" s="11"/>
      <c r="AB6" s="44"/>
      <c r="AC6" s="12"/>
      <c r="AD6" s="2"/>
      <c r="AE6" s="2"/>
      <c r="AF6" s="2"/>
      <c r="AG6" s="3"/>
      <c r="AH6" s="3"/>
      <c r="AI6" s="3"/>
      <c r="AJ6" s="3"/>
      <c r="AK6" s="3"/>
      <c r="AL6" s="3"/>
      <c r="AM6" s="6"/>
      <c r="AN6" s="10"/>
      <c r="AO6" s="3"/>
      <c r="AP6" s="11"/>
      <c r="AQ6" s="44"/>
      <c r="AR6" s="12"/>
      <c r="AS6" s="2"/>
      <c r="AT6" s="2"/>
      <c r="AU6" s="3"/>
      <c r="AV6" s="3"/>
      <c r="AW6" s="3"/>
      <c r="AX6" s="3"/>
      <c r="AY6" s="3"/>
      <c r="AZ6" s="3"/>
      <c r="BA6" s="6"/>
      <c r="BB6" s="10"/>
      <c r="BC6" s="3"/>
      <c r="BD6" s="33"/>
      <c r="BE6" s="44"/>
      <c r="BF6" s="12"/>
      <c r="BG6" s="2"/>
      <c r="BH6" s="2"/>
      <c r="BI6" s="3"/>
      <c r="BJ6" s="3"/>
      <c r="BK6" s="3"/>
      <c r="BL6" s="3"/>
      <c r="BM6" s="3"/>
      <c r="BN6" s="3"/>
      <c r="BO6" s="6"/>
      <c r="BP6" s="10"/>
      <c r="BQ6" s="3"/>
      <c r="BR6" s="11"/>
      <c r="BS6" s="44"/>
      <c r="BT6" s="12"/>
      <c r="BU6" s="2"/>
      <c r="BV6" s="2"/>
      <c r="BW6" s="3"/>
      <c r="BX6" s="3"/>
      <c r="BY6" s="3"/>
      <c r="BZ6" s="3"/>
      <c r="CA6" s="3"/>
      <c r="CB6" s="3"/>
      <c r="CC6" s="6"/>
      <c r="CD6" s="10"/>
      <c r="CE6" s="3"/>
      <c r="CF6" s="11"/>
      <c r="CG6" s="44"/>
      <c r="CH6" s="12"/>
      <c r="CI6" s="2"/>
      <c r="CJ6" s="3"/>
      <c r="CK6" s="3"/>
      <c r="CL6" s="3"/>
      <c r="CM6" s="3"/>
      <c r="CN6" s="3"/>
      <c r="CO6" s="6"/>
      <c r="CP6" s="10"/>
      <c r="CQ6" s="3"/>
      <c r="CR6" s="11"/>
      <c r="CS6" s="12"/>
      <c r="CT6" s="2"/>
      <c r="CU6" s="3"/>
      <c r="CV6" s="3"/>
      <c r="CW6" s="3"/>
      <c r="CX6" s="3"/>
      <c r="CY6" s="3"/>
      <c r="CZ6" s="6"/>
      <c r="DA6" s="10"/>
      <c r="DB6" s="3"/>
      <c r="DC6" s="11"/>
      <c r="DD6" s="12"/>
      <c r="DE6" s="2"/>
      <c r="DF6" s="3"/>
      <c r="DG6" s="3"/>
      <c r="DH6" s="3"/>
      <c r="DI6" s="3"/>
      <c r="DJ6" s="3"/>
      <c r="DK6" s="6"/>
      <c r="DL6" s="10"/>
      <c r="DM6" s="3"/>
      <c r="DN6" s="11"/>
    </row>
    <row r="7" spans="1:118" ht="15" x14ac:dyDescent="0.2">
      <c r="A7" s="14">
        <v>1</v>
      </c>
      <c r="B7" s="14">
        <v>1</v>
      </c>
      <c r="C7" s="8" t="s">
        <v>65</v>
      </c>
      <c r="D7" s="30" t="s">
        <v>66</v>
      </c>
      <c r="E7" s="30" t="s">
        <v>59</v>
      </c>
      <c r="F7" s="45">
        <f xml:space="preserve"> AB7+AQ7+BE7+BS7+CG7</f>
        <v>500</v>
      </c>
      <c r="G7" s="29">
        <f>H7+I7+J7</f>
        <v>445.36</v>
      </c>
      <c r="H7" s="22">
        <f>X7+AM7+BA7+BO7+CC7+CO7+CZ7+DK7</f>
        <v>323.36</v>
      </c>
      <c r="I7" s="7">
        <f>Z7+AO7+BC7+BQ7+CE7+CQ7+DB7+DM7</f>
        <v>0</v>
      </c>
      <c r="J7" s="24">
        <f>R7+AG7+AU7+BI7+BW7+CJ7+CU7+DF7</f>
        <v>122</v>
      </c>
      <c r="K7" s="12">
        <v>45</v>
      </c>
      <c r="L7" s="2"/>
      <c r="M7" s="2"/>
      <c r="N7" s="2"/>
      <c r="O7" s="2"/>
      <c r="P7" s="2"/>
      <c r="Q7" s="2"/>
      <c r="R7" s="3">
        <v>60</v>
      </c>
      <c r="S7" s="3"/>
      <c r="T7" s="3"/>
      <c r="U7" s="3"/>
      <c r="V7" s="3"/>
      <c r="W7" s="13"/>
      <c r="X7" s="6">
        <f>K7+L7+M7+N7+O7+P7+Q7</f>
        <v>45</v>
      </c>
      <c r="Y7" s="10">
        <f>R7</f>
        <v>60</v>
      </c>
      <c r="Z7" s="3">
        <f>(S7*5)+(T7*10)+(U7*15)+(V7*10)+(W7*20)</f>
        <v>0</v>
      </c>
      <c r="AA7" s="33">
        <f>X7+Y7+Z7</f>
        <v>105</v>
      </c>
      <c r="AB7" s="44">
        <f>(MIN(AA$5:AA$7)/AA7)*100</f>
        <v>100</v>
      </c>
      <c r="AC7" s="12">
        <v>78.17</v>
      </c>
      <c r="AD7" s="2"/>
      <c r="AE7" s="2"/>
      <c r="AF7" s="2"/>
      <c r="AG7" s="3">
        <v>43</v>
      </c>
      <c r="AH7" s="3"/>
      <c r="AI7" s="3"/>
      <c r="AJ7" s="3"/>
      <c r="AK7" s="3"/>
      <c r="AL7" s="3"/>
      <c r="AM7" s="6">
        <f>AC7+AD7+AE7+AF7</f>
        <v>78.17</v>
      </c>
      <c r="AN7" s="10">
        <f>AG7</f>
        <v>43</v>
      </c>
      <c r="AO7" s="3">
        <f>(AH7*5)+(AI7*10)+(AJ7*15)+(AK7*10)+(AL7*20)</f>
        <v>0</v>
      </c>
      <c r="AP7" s="11">
        <f>AM7+AN7+AO7</f>
        <v>121.17</v>
      </c>
      <c r="AQ7" s="44">
        <f>(MIN(AP$5:AP$7)/AP7)*100</f>
        <v>100</v>
      </c>
      <c r="AR7" s="12">
        <v>34.450000000000003</v>
      </c>
      <c r="AS7" s="2"/>
      <c r="AT7" s="2"/>
      <c r="AU7" s="3">
        <v>1</v>
      </c>
      <c r="AV7" s="3"/>
      <c r="AW7" s="3"/>
      <c r="AX7" s="3"/>
      <c r="AY7" s="3"/>
      <c r="AZ7" s="3"/>
      <c r="BA7" s="6">
        <f>AR7+AS7+AT7</f>
        <v>34.450000000000003</v>
      </c>
      <c r="BB7" s="10">
        <f>AU7</f>
        <v>1</v>
      </c>
      <c r="BC7" s="3">
        <f>(AV7*5)+(AW7*10)+(AX7*15)+(AY7*10)+(AZ7*20)</f>
        <v>0</v>
      </c>
      <c r="BD7" s="11">
        <f>BA7+BB7+BC7</f>
        <v>35.450000000000003</v>
      </c>
      <c r="BE7" s="44">
        <f>(MIN(BD$5:BD$7)/BD7)*100</f>
        <v>100</v>
      </c>
      <c r="BF7" s="12">
        <v>62.68</v>
      </c>
      <c r="BG7" s="2"/>
      <c r="BH7" s="2"/>
      <c r="BI7" s="3">
        <v>4</v>
      </c>
      <c r="BJ7" s="3"/>
      <c r="BK7" s="3"/>
      <c r="BL7" s="3"/>
      <c r="BM7" s="3"/>
      <c r="BN7" s="3"/>
      <c r="BO7" s="6">
        <f>BF7+BG7+BH7</f>
        <v>62.68</v>
      </c>
      <c r="BP7" s="10">
        <f>BI7</f>
        <v>4</v>
      </c>
      <c r="BQ7" s="3">
        <f>(BJ7*5)+(BK7*10)+(BL7*15)+(BM7*10)+(BN7*20)</f>
        <v>0</v>
      </c>
      <c r="BR7" s="33">
        <f>BO7+BP7+BQ7</f>
        <v>66.680000000000007</v>
      </c>
      <c r="BS7" s="44">
        <f>(MIN(BR$5:BR$7)/BR7)*100</f>
        <v>100</v>
      </c>
      <c r="BT7" s="12">
        <v>103.06</v>
      </c>
      <c r="BU7" s="2"/>
      <c r="BV7" s="2"/>
      <c r="BW7" s="3">
        <v>14</v>
      </c>
      <c r="BX7" s="3"/>
      <c r="BY7" s="3"/>
      <c r="BZ7" s="3"/>
      <c r="CA7" s="3"/>
      <c r="CB7" s="3"/>
      <c r="CC7" s="6">
        <f>BT7+BU7+BV7</f>
        <v>103.06</v>
      </c>
      <c r="CD7" s="10">
        <f>BW7</f>
        <v>14</v>
      </c>
      <c r="CE7" s="3">
        <f>(BX7*5)+(BY7*10)+(BZ7*15)+(CA7*10)+(CB7*20)</f>
        <v>0</v>
      </c>
      <c r="CF7" s="11">
        <f>CC7+CD7+CE7</f>
        <v>117.06</v>
      </c>
      <c r="CG7" s="44">
        <f>(MIN(CF$5:CF$7)/CF7)*100</f>
        <v>100</v>
      </c>
      <c r="CH7" s="12"/>
      <c r="CI7" s="2"/>
      <c r="CJ7" s="3"/>
      <c r="CK7" s="3"/>
      <c r="CL7" s="3"/>
      <c r="CM7" s="3"/>
      <c r="CN7" s="3"/>
      <c r="CO7" s="6">
        <f>CH7+CI7</f>
        <v>0</v>
      </c>
      <c r="CP7" s="10">
        <f>CI7</f>
        <v>0</v>
      </c>
      <c r="CQ7" s="3">
        <f>(CK7*3)+(CL7*5)+(CM7*5)+(CN7*20)</f>
        <v>0</v>
      </c>
      <c r="CR7" s="11">
        <f>CO7+CP7+CQ7</f>
        <v>0</v>
      </c>
      <c r="CS7" s="12"/>
      <c r="CT7" s="2"/>
      <c r="CU7" s="3"/>
      <c r="CV7" s="3"/>
      <c r="CW7" s="3"/>
      <c r="CX7" s="3"/>
      <c r="CY7" s="3"/>
      <c r="CZ7" s="6">
        <f>CS7+CT7</f>
        <v>0</v>
      </c>
      <c r="DA7" s="10">
        <f>CT7</f>
        <v>0</v>
      </c>
      <c r="DB7" s="3">
        <f>(CV7*3)+(CW7*5)+(CX7*5)+(CY7*20)</f>
        <v>0</v>
      </c>
      <c r="DC7" s="11">
        <f>CZ7+DA7+DB7</f>
        <v>0</v>
      </c>
      <c r="DD7" s="12"/>
      <c r="DE7" s="2"/>
      <c r="DF7" s="3"/>
      <c r="DG7" s="3"/>
      <c r="DH7" s="3"/>
      <c r="DI7" s="3"/>
      <c r="DJ7" s="3"/>
      <c r="DK7" s="6">
        <f>DD7+DE7</f>
        <v>0</v>
      </c>
      <c r="DL7" s="10">
        <f>DE7</f>
        <v>0</v>
      </c>
      <c r="DM7" s="3">
        <f>(DG7*3)+(DH7*5)+(DI7*5)+(DJ7*20)</f>
        <v>0</v>
      </c>
      <c r="DN7" s="11">
        <f>DK7+DL7+DM7</f>
        <v>0</v>
      </c>
    </row>
    <row r="8" spans="1:118" ht="15" x14ac:dyDescent="0.2">
      <c r="A8" s="49"/>
      <c r="B8" s="49"/>
      <c r="C8" s="52"/>
      <c r="D8" s="30"/>
      <c r="E8" s="30"/>
      <c r="F8" s="45"/>
      <c r="G8" s="50"/>
      <c r="H8" s="2"/>
      <c r="I8" s="3"/>
      <c r="J8" s="3"/>
      <c r="K8" s="2"/>
      <c r="L8" s="2"/>
      <c r="M8" s="2"/>
      <c r="N8" s="2"/>
      <c r="O8" s="2"/>
      <c r="P8" s="2"/>
      <c r="Q8" s="2"/>
      <c r="R8" s="3"/>
      <c r="S8" s="3"/>
      <c r="T8" s="3"/>
      <c r="U8" s="3"/>
      <c r="V8" s="3"/>
      <c r="W8" s="3"/>
      <c r="X8" s="2"/>
      <c r="Y8" s="10"/>
      <c r="Z8" s="3"/>
      <c r="AA8" s="51"/>
      <c r="AB8" s="44"/>
      <c r="AC8" s="2"/>
      <c r="AD8" s="2"/>
      <c r="AE8" s="2"/>
      <c r="AF8" s="2"/>
      <c r="AG8" s="3"/>
      <c r="AH8" s="3"/>
      <c r="AI8" s="3"/>
      <c r="AJ8" s="3"/>
      <c r="AK8" s="3"/>
      <c r="AL8" s="3"/>
      <c r="AM8" s="2"/>
      <c r="AN8" s="10"/>
      <c r="AO8" s="3"/>
      <c r="AP8" s="51"/>
      <c r="AQ8" s="44"/>
      <c r="AR8" s="2"/>
      <c r="AS8" s="2"/>
      <c r="AT8" s="2"/>
      <c r="AU8" s="3"/>
      <c r="AV8" s="3"/>
      <c r="AW8" s="3"/>
      <c r="AX8" s="3"/>
      <c r="AY8" s="3"/>
      <c r="AZ8" s="3"/>
      <c r="BA8" s="2"/>
      <c r="BB8" s="10"/>
      <c r="BC8" s="3"/>
      <c r="BD8" s="51"/>
      <c r="BE8" s="44"/>
      <c r="BF8" s="2"/>
      <c r="BG8" s="2"/>
      <c r="BH8" s="2"/>
      <c r="BI8" s="3"/>
      <c r="BJ8" s="3"/>
      <c r="BK8" s="3"/>
      <c r="BL8" s="3"/>
      <c r="BM8" s="3"/>
      <c r="BN8" s="3"/>
      <c r="BO8" s="2"/>
      <c r="BP8" s="10"/>
      <c r="BQ8" s="3"/>
      <c r="BR8" s="51"/>
      <c r="BS8" s="44"/>
      <c r="BT8" s="2"/>
      <c r="BU8" s="2"/>
      <c r="BV8" s="2"/>
      <c r="BW8" s="3"/>
      <c r="BX8" s="3"/>
      <c r="BY8" s="3"/>
      <c r="BZ8" s="3"/>
      <c r="CA8" s="3"/>
      <c r="CB8" s="3"/>
      <c r="CC8" s="2"/>
      <c r="CD8" s="10"/>
      <c r="CE8" s="3"/>
      <c r="CF8" s="51"/>
      <c r="CG8" s="44"/>
      <c r="CH8" s="2"/>
      <c r="CI8" s="2"/>
      <c r="CJ8" s="3"/>
      <c r="CK8" s="3"/>
      <c r="CL8" s="3"/>
      <c r="CM8" s="3"/>
      <c r="CN8" s="3"/>
      <c r="CO8" s="2"/>
      <c r="CP8" s="10"/>
      <c r="CQ8" s="3"/>
      <c r="CR8" s="51"/>
      <c r="CS8" s="2"/>
      <c r="CT8" s="2"/>
      <c r="CU8" s="3"/>
      <c r="CV8" s="3"/>
      <c r="CW8" s="3"/>
      <c r="CX8" s="3"/>
      <c r="CY8" s="3"/>
      <c r="CZ8" s="2"/>
      <c r="DA8" s="10"/>
      <c r="DB8" s="3"/>
      <c r="DC8" s="51"/>
      <c r="DD8" s="2"/>
      <c r="DE8" s="2"/>
      <c r="DF8" s="3"/>
      <c r="DG8" s="3"/>
      <c r="DH8" s="3"/>
      <c r="DI8" s="3"/>
      <c r="DJ8" s="3"/>
      <c r="DK8" s="2"/>
      <c r="DL8" s="10"/>
      <c r="DM8" s="3"/>
      <c r="DN8" s="51"/>
    </row>
    <row r="9" spans="1:118" ht="15" x14ac:dyDescent="0.2">
      <c r="A9" s="49"/>
      <c r="B9" s="49"/>
      <c r="C9" s="8"/>
      <c r="D9" s="31"/>
      <c r="E9" s="30"/>
      <c r="F9" s="45"/>
      <c r="G9" s="50"/>
      <c r="H9" s="2"/>
      <c r="I9" s="3"/>
      <c r="J9" s="3"/>
      <c r="K9" s="2"/>
      <c r="L9" s="2"/>
      <c r="M9" s="2"/>
      <c r="N9" s="2"/>
      <c r="O9" s="2"/>
      <c r="P9" s="2"/>
      <c r="Q9" s="2"/>
      <c r="R9" s="3"/>
      <c r="S9" s="3"/>
      <c r="T9" s="3"/>
      <c r="U9" s="3"/>
      <c r="V9" s="3"/>
      <c r="W9" s="3"/>
      <c r="X9" s="2"/>
      <c r="Y9" s="10"/>
      <c r="Z9" s="3"/>
      <c r="AA9" s="50"/>
      <c r="AB9" s="44"/>
      <c r="AC9" s="2"/>
      <c r="AD9" s="2"/>
      <c r="AE9" s="2"/>
      <c r="AF9" s="2"/>
      <c r="AG9" s="3"/>
      <c r="AH9" s="3"/>
      <c r="AI9" s="3"/>
      <c r="AJ9" s="3"/>
      <c r="AK9" s="3"/>
      <c r="AL9" s="3"/>
      <c r="AM9" s="2"/>
      <c r="AN9" s="10"/>
      <c r="AO9" s="3"/>
      <c r="AP9" s="51"/>
      <c r="AQ9" s="44"/>
      <c r="AR9" s="2"/>
      <c r="AS9" s="2"/>
      <c r="AT9" s="2"/>
      <c r="AU9" s="3"/>
      <c r="AV9" s="3"/>
      <c r="AW9" s="3"/>
      <c r="AX9" s="3"/>
      <c r="AY9" s="3"/>
      <c r="AZ9" s="3"/>
      <c r="BA9" s="2"/>
      <c r="BB9" s="10"/>
      <c r="BC9" s="3"/>
      <c r="BD9" s="51"/>
      <c r="BE9" s="44"/>
      <c r="BF9" s="2"/>
      <c r="BG9" s="2"/>
      <c r="BH9" s="2"/>
      <c r="BI9" s="3"/>
      <c r="BJ9" s="3"/>
      <c r="BK9" s="3"/>
      <c r="BL9" s="3"/>
      <c r="BM9" s="3"/>
      <c r="BN9" s="3"/>
      <c r="BO9" s="2"/>
      <c r="BP9" s="10"/>
      <c r="BQ9" s="3"/>
      <c r="BR9" s="50"/>
      <c r="BS9" s="44"/>
      <c r="BT9" s="2"/>
      <c r="BU9" s="2"/>
      <c r="BV9" s="2"/>
      <c r="BW9" s="3"/>
      <c r="BX9" s="3"/>
      <c r="BY9" s="3"/>
      <c r="BZ9" s="3"/>
      <c r="CA9" s="3"/>
      <c r="CB9" s="3"/>
      <c r="CC9" s="2"/>
      <c r="CD9" s="10"/>
      <c r="CE9" s="3"/>
      <c r="CF9" s="51"/>
      <c r="CG9" s="44"/>
      <c r="CH9" s="2"/>
      <c r="CI9" s="2"/>
      <c r="CJ9" s="3"/>
      <c r="CK9" s="3"/>
      <c r="CL9" s="3"/>
      <c r="CM9" s="3"/>
      <c r="CN9" s="3"/>
      <c r="CO9" s="2"/>
      <c r="CP9" s="10"/>
      <c r="CQ9" s="3"/>
      <c r="CR9" s="51"/>
      <c r="CS9" s="2"/>
      <c r="CT9" s="2"/>
      <c r="CU9" s="3"/>
      <c r="CV9" s="3"/>
      <c r="CW9" s="3"/>
      <c r="CX9" s="3"/>
      <c r="CY9" s="3"/>
      <c r="CZ9" s="2"/>
      <c r="DA9" s="10"/>
      <c r="DB9" s="3"/>
      <c r="DC9" s="51"/>
      <c r="DD9" s="2"/>
      <c r="DE9" s="2"/>
      <c r="DF9" s="3"/>
      <c r="DG9" s="3"/>
      <c r="DH9" s="3"/>
      <c r="DI9" s="3"/>
      <c r="DJ9" s="3"/>
      <c r="DK9" s="2"/>
      <c r="DL9" s="10"/>
      <c r="DM9" s="3"/>
      <c r="DN9" s="51"/>
    </row>
    <row r="10" spans="1:118" x14ac:dyDescent="0.2">
      <c r="A10" s="5">
        <v>1</v>
      </c>
      <c r="C10" s="47" t="s">
        <v>39</v>
      </c>
    </row>
    <row r="12" spans="1:118" x14ac:dyDescent="0.2">
      <c r="A12" s="5" t="s">
        <v>46</v>
      </c>
    </row>
  </sheetData>
  <printOptions gridLines="1" gridLinesSet="0"/>
  <pageMargins left="0.25" right="0.25" top="0.5" bottom="0.25" header="0.5" footer="0.5"/>
  <pageSetup orientation="portrait" r:id="rId1"/>
  <headerFooter alignWithMargins="0">
    <oddHeader>Page &amp;P&amp;RIDPA Match Scoring Spreadsheet (X-Large)</oddHeader>
  </headerFooter>
  <colBreaks count="1" manualBreakCount="1">
    <brk id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5.56 Carbine</vt:lpstr>
      <vt:lpstr>7.62 Division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</dc:creator>
  <cp:lastModifiedBy>Gary</cp:lastModifiedBy>
  <cp:lastPrinted>2013-05-05T13:01:39Z</cp:lastPrinted>
  <dcterms:created xsi:type="dcterms:W3CDTF">2010-05-02T17:04:59Z</dcterms:created>
  <dcterms:modified xsi:type="dcterms:W3CDTF">2016-02-06T23:55:29Z</dcterms:modified>
</cp:coreProperties>
</file>